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4430" windowHeight="11760"/>
  </bookViews>
  <sheets>
    <sheet name="Inicio" sheetId="9" r:id="rId1"/>
    <sheet name="Abogados por CCAA" sheetId="1" r:id="rId2"/>
    <sheet name="Abogados por Provincia" sheetId="2" r:id="rId3"/>
    <sheet name="Abogados por Colegios" sheetId="3" r:id="rId4"/>
    <sheet name="Procuradores por Sexo y CCAA" sheetId="8" r:id="rId5"/>
    <sheet name="Procuradores por Sexo y Provinc" sheetId="7" r:id="rId6"/>
    <sheet name="Procuradores por Sexo y Colegio" sheetId="6" r:id="rId7"/>
    <sheet name="Graduados por Sexo y CCAA" sheetId="12" r:id="rId8"/>
    <sheet name="Graduados por Sexo y Colegio" sheetId="11" r:id="rId9"/>
    <sheet name="Graduados por Sexo y Modalidad" sheetId="13" r:id="rId10"/>
    <sheet name="Notarios por CCAA" sheetId="4" r:id="rId11"/>
    <sheet name="Notarios por Provincia" sheetId="5" r:id="rId12"/>
    <sheet name="Registradores por Sexo y CCAA" sheetId="17" r:id="rId13"/>
    <sheet name="Registradores por Sexo y Provin" sheetId="16" r:id="rId14"/>
    <sheet name="Plazas Registradores por CCAA" sheetId="15" r:id="rId15"/>
    <sheet name="Plazas Registradores Provincia" sheetId="14" r:id="rId16"/>
    <sheet name="Resumen" sheetId="10" r:id="rId17"/>
  </sheets>
  <definedNames>
    <definedName name="_xlnm._FilterDatabase" localSheetId="3" hidden="1">'Abogados por Colegios'!$I$14:$L$94</definedName>
    <definedName name="_xlnm._FilterDatabase" localSheetId="9" hidden="1">'Graduados por Sexo y Modalidad'!$N$15:$T$15</definedName>
    <definedName name="_xlnm._FilterDatabase" localSheetId="10" hidden="1">'Notarios por CCAA'!$I$14:$M$31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4" l="1"/>
  <c r="D32" i="15"/>
  <c r="F32" i="17"/>
  <c r="E32" i="17"/>
  <c r="D32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15" i="17"/>
  <c r="F16" i="16"/>
  <c r="F17" i="16"/>
  <c r="F18" i="16"/>
  <c r="F19" i="16"/>
  <c r="F20" i="16"/>
  <c r="F15" i="5" l="1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E67" i="16" l="1"/>
  <c r="D67" i="16"/>
  <c r="E67" i="5"/>
  <c r="F67" i="5"/>
  <c r="G67" i="5"/>
  <c r="D67" i="5"/>
  <c r="E82" i="6"/>
  <c r="E16" i="10" s="1"/>
  <c r="D82" i="6"/>
  <c r="D16" i="10" s="1"/>
  <c r="F81" i="6"/>
  <c r="F16" i="10" l="1"/>
  <c r="E98" i="3"/>
  <c r="G98" i="3"/>
  <c r="D98" i="3"/>
  <c r="D36" i="2" l="1"/>
  <c r="E36" i="2"/>
  <c r="G36" i="2"/>
  <c r="E64" i="7" l="1"/>
  <c r="E15" i="7"/>
  <c r="E16" i="7"/>
  <c r="E17" i="7"/>
  <c r="E18" i="7"/>
  <c r="E19" i="7"/>
  <c r="E20" i="7"/>
  <c r="E17" i="8" s="1"/>
  <c r="E21" i="7"/>
  <c r="E22" i="7"/>
  <c r="E23" i="7"/>
  <c r="E18" i="8" s="1"/>
  <c r="E24" i="7"/>
  <c r="E25" i="7"/>
  <c r="E26" i="7"/>
  <c r="E27" i="7"/>
  <c r="E28" i="7"/>
  <c r="E29" i="7"/>
  <c r="E20" i="8" s="1"/>
  <c r="E30" i="7"/>
  <c r="E65" i="7"/>
  <c r="E32" i="8" s="1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27" i="8" s="1"/>
  <c r="E45" i="7"/>
  <c r="E66" i="7"/>
  <c r="E33" i="8" s="1"/>
  <c r="E46" i="7"/>
  <c r="E28" i="8" s="1"/>
  <c r="E47" i="7"/>
  <c r="E29" i="8" s="1"/>
  <c r="E48" i="7"/>
  <c r="E49" i="7"/>
  <c r="E50" i="7"/>
  <c r="E51" i="7"/>
  <c r="E52" i="7"/>
  <c r="E31" i="8" s="1"/>
  <c r="E53" i="7"/>
  <c r="E54" i="7"/>
  <c r="E55" i="7"/>
  <c r="E56" i="7"/>
  <c r="E57" i="7"/>
  <c r="E58" i="7"/>
  <c r="E59" i="7"/>
  <c r="E60" i="7"/>
  <c r="E61" i="7"/>
  <c r="E62" i="7"/>
  <c r="E63" i="7"/>
  <c r="E67" i="7" l="1"/>
  <c r="E25" i="8"/>
  <c r="E30" i="8"/>
  <c r="E26" i="8"/>
  <c r="E19" i="8"/>
  <c r="E16" i="8"/>
  <c r="E15" i="8"/>
  <c r="E21" i="8"/>
  <c r="E22" i="8"/>
  <c r="E24" i="8"/>
  <c r="E23" i="8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96" i="3"/>
  <c r="F35" i="3"/>
  <c r="F36" i="3"/>
  <c r="F37" i="3"/>
  <c r="F38" i="3"/>
  <c r="F39" i="3"/>
  <c r="F40" i="3"/>
  <c r="F41" i="3"/>
  <c r="F42" i="3"/>
  <c r="F43" i="3"/>
  <c r="F44" i="3"/>
  <c r="F36" i="2" s="1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97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15" i="3"/>
  <c r="F98" i="3" l="1"/>
  <c r="E34" i="8"/>
  <c r="G64" i="2" l="1"/>
  <c r="E64" i="2"/>
  <c r="D64" i="2"/>
  <c r="G63" i="2"/>
  <c r="E63" i="2"/>
  <c r="D63" i="2"/>
  <c r="G62" i="2"/>
  <c r="E62" i="2"/>
  <c r="D62" i="2"/>
  <c r="G61" i="2"/>
  <c r="E61" i="2"/>
  <c r="D61" i="2"/>
  <c r="G60" i="2"/>
  <c r="E60" i="2"/>
  <c r="D60" i="2"/>
  <c r="G59" i="2"/>
  <c r="E59" i="2"/>
  <c r="D59" i="2"/>
  <c r="G58" i="2"/>
  <c r="E58" i="2"/>
  <c r="D58" i="2"/>
  <c r="G57" i="2"/>
  <c r="E57" i="2"/>
  <c r="D57" i="2"/>
  <c r="G56" i="2"/>
  <c r="E56" i="2"/>
  <c r="D56" i="2"/>
  <c r="G55" i="2"/>
  <c r="E55" i="2"/>
  <c r="D55" i="2"/>
  <c r="G54" i="2"/>
  <c r="E54" i="2"/>
  <c r="D54" i="2"/>
  <c r="G53" i="2"/>
  <c r="E53" i="2"/>
  <c r="D53" i="2"/>
  <c r="G52" i="2"/>
  <c r="G31" i="1" s="1"/>
  <c r="E52" i="2"/>
  <c r="E31" i="1" s="1"/>
  <c r="D52" i="2"/>
  <c r="D31" i="1" s="1"/>
  <c r="G51" i="2"/>
  <c r="E51" i="2"/>
  <c r="D51" i="2"/>
  <c r="G50" i="2"/>
  <c r="E50" i="2"/>
  <c r="D50" i="2"/>
  <c r="G49" i="2"/>
  <c r="E49" i="2"/>
  <c r="D49" i="2"/>
  <c r="G48" i="2"/>
  <c r="E48" i="2"/>
  <c r="D48" i="2"/>
  <c r="G47" i="2"/>
  <c r="G29" i="1" s="1"/>
  <c r="E47" i="2"/>
  <c r="E29" i="1" s="1"/>
  <c r="D47" i="2"/>
  <c r="D29" i="1" s="1"/>
  <c r="G46" i="2"/>
  <c r="G28" i="1" s="1"/>
  <c r="E46" i="2"/>
  <c r="E28" i="1" s="1"/>
  <c r="D46" i="2"/>
  <c r="D28" i="1" s="1"/>
  <c r="G66" i="2"/>
  <c r="G33" i="1" s="1"/>
  <c r="E66" i="2"/>
  <c r="E33" i="1" s="1"/>
  <c r="D66" i="2"/>
  <c r="D33" i="1" s="1"/>
  <c r="G45" i="2"/>
  <c r="E45" i="2"/>
  <c r="D45" i="2"/>
  <c r="G44" i="2"/>
  <c r="G27" i="1" s="1"/>
  <c r="E44" i="2"/>
  <c r="E27" i="1" s="1"/>
  <c r="D44" i="2"/>
  <c r="D27" i="1" s="1"/>
  <c r="G43" i="2"/>
  <c r="E43" i="2"/>
  <c r="D43" i="2"/>
  <c r="G42" i="2"/>
  <c r="E42" i="2"/>
  <c r="D42" i="2"/>
  <c r="G41" i="2"/>
  <c r="E41" i="2"/>
  <c r="D41" i="2"/>
  <c r="G40" i="2"/>
  <c r="E40" i="2"/>
  <c r="D40" i="2"/>
  <c r="G39" i="2"/>
  <c r="E39" i="2"/>
  <c r="D39" i="2"/>
  <c r="G38" i="2"/>
  <c r="E38" i="2"/>
  <c r="D38" i="2"/>
  <c r="G37" i="2"/>
  <c r="E37" i="2"/>
  <c r="D37" i="2"/>
  <c r="G35" i="2"/>
  <c r="E35" i="2"/>
  <c r="D35" i="2"/>
  <c r="G34" i="2"/>
  <c r="E34" i="2"/>
  <c r="D34" i="2"/>
  <c r="G33" i="2"/>
  <c r="E33" i="2"/>
  <c r="D33" i="2"/>
  <c r="G32" i="2"/>
  <c r="E32" i="2"/>
  <c r="D32" i="2"/>
  <c r="G31" i="2"/>
  <c r="E31" i="2"/>
  <c r="D31" i="2"/>
  <c r="G65" i="2"/>
  <c r="G32" i="1" s="1"/>
  <c r="E65" i="2"/>
  <c r="E32" i="1" s="1"/>
  <c r="D65" i="2"/>
  <c r="D32" i="1" s="1"/>
  <c r="G30" i="2"/>
  <c r="E30" i="2"/>
  <c r="D30" i="2"/>
  <c r="G29" i="2"/>
  <c r="G20" i="1" s="1"/>
  <c r="E29" i="2"/>
  <c r="E20" i="1" s="1"/>
  <c r="D29" i="2"/>
  <c r="D20" i="1" s="1"/>
  <c r="G28" i="2"/>
  <c r="E28" i="2"/>
  <c r="D28" i="2"/>
  <c r="G27" i="2"/>
  <c r="E27" i="2"/>
  <c r="D27" i="2"/>
  <c r="G26" i="2"/>
  <c r="E26" i="2"/>
  <c r="D26" i="2"/>
  <c r="G25" i="2"/>
  <c r="E25" i="2"/>
  <c r="D25" i="2"/>
  <c r="G24" i="2"/>
  <c r="E24" i="2"/>
  <c r="D24" i="2"/>
  <c r="G23" i="2"/>
  <c r="G18" i="1" s="1"/>
  <c r="E23" i="2"/>
  <c r="E18" i="1" s="1"/>
  <c r="D23" i="2"/>
  <c r="D18" i="1" s="1"/>
  <c r="G22" i="2"/>
  <c r="E22" i="2"/>
  <c r="D22" i="2"/>
  <c r="G21" i="2"/>
  <c r="E21" i="2"/>
  <c r="D21" i="2"/>
  <c r="G20" i="2"/>
  <c r="G17" i="1" s="1"/>
  <c r="E20" i="2"/>
  <c r="E17" i="1" s="1"/>
  <c r="D20" i="2"/>
  <c r="D17" i="1" s="1"/>
  <c r="G19" i="2"/>
  <c r="E19" i="2"/>
  <c r="D19" i="2"/>
  <c r="G18" i="2"/>
  <c r="E18" i="2"/>
  <c r="D18" i="2"/>
  <c r="G17" i="2"/>
  <c r="E17" i="2"/>
  <c r="D17" i="2"/>
  <c r="G16" i="2"/>
  <c r="E16" i="2"/>
  <c r="D16" i="2"/>
  <c r="G15" i="2"/>
  <c r="E15" i="2"/>
  <c r="D15" i="2"/>
  <c r="G67" i="2" l="1"/>
  <c r="D67" i="2"/>
  <c r="E67" i="2"/>
  <c r="D19" i="1"/>
  <c r="E25" i="1"/>
  <c r="E30" i="1"/>
  <c r="E23" i="1"/>
  <c r="E21" i="1"/>
  <c r="G19" i="1"/>
  <c r="D30" i="1"/>
  <c r="E19" i="1"/>
  <c r="G25" i="1"/>
  <c r="D21" i="1"/>
  <c r="E22" i="1"/>
  <c r="E16" i="1"/>
  <c r="D25" i="1"/>
  <c r="G30" i="1"/>
  <c r="E24" i="1"/>
  <c r="E15" i="1"/>
  <c r="G23" i="1"/>
  <c r="G16" i="1"/>
  <c r="D24" i="1"/>
  <c r="D15" i="1"/>
  <c r="D22" i="1"/>
  <c r="D16" i="1"/>
  <c r="G21" i="1"/>
  <c r="G24" i="1"/>
  <c r="G15" i="1"/>
  <c r="G22" i="1"/>
  <c r="D23" i="1"/>
  <c r="E26" i="1"/>
  <c r="G26" i="1"/>
  <c r="D26" i="1"/>
  <c r="G34" i="1" l="1"/>
  <c r="D34" i="1"/>
  <c r="E34" i="1"/>
  <c r="E19" i="10"/>
  <c r="D19" i="10"/>
  <c r="F21" i="16"/>
  <c r="F22" i="16"/>
  <c r="F23" i="16"/>
  <c r="F24" i="16"/>
  <c r="F25" i="16"/>
  <c r="F26" i="16"/>
  <c r="F27" i="16"/>
  <c r="F28" i="16"/>
  <c r="F29" i="16"/>
  <c r="F30" i="16"/>
  <c r="F65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66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15" i="16"/>
  <c r="F67" i="16" l="1"/>
  <c r="F19" i="10"/>
  <c r="G19" i="10" s="1"/>
  <c r="G16" i="10"/>
  <c r="F16" i="6"/>
  <c r="F16" i="7" s="1"/>
  <c r="F17" i="6"/>
  <c r="F18" i="6"/>
  <c r="F18" i="7" s="1"/>
  <c r="F19" i="6"/>
  <c r="F20" i="6"/>
  <c r="F19" i="7" s="1"/>
  <c r="F21" i="6"/>
  <c r="F21" i="7" s="1"/>
  <c r="F22" i="6"/>
  <c r="F22" i="7" s="1"/>
  <c r="F23" i="6"/>
  <c r="F23" i="7" s="1"/>
  <c r="F18" i="8" s="1"/>
  <c r="F24" i="6"/>
  <c r="F25" i="6"/>
  <c r="F25" i="7" s="1"/>
  <c r="F26" i="6"/>
  <c r="F26" i="7" s="1"/>
  <c r="F27" i="6"/>
  <c r="F27" i="7" s="1"/>
  <c r="F28" i="6"/>
  <c r="F29" i="6"/>
  <c r="F29" i="7" s="1"/>
  <c r="F20" i="8" s="1"/>
  <c r="F30" i="6"/>
  <c r="F31" i="6"/>
  <c r="F30" i="7" s="1"/>
  <c r="F80" i="6"/>
  <c r="F65" i="7" s="1"/>
  <c r="F32" i="8" s="1"/>
  <c r="F32" i="6"/>
  <c r="F33" i="6"/>
  <c r="F32" i="7" s="1"/>
  <c r="F34" i="6"/>
  <c r="F33" i="7" s="1"/>
  <c r="F35" i="6"/>
  <c r="F36" i="6"/>
  <c r="F37" i="6"/>
  <c r="F34" i="7" s="1"/>
  <c r="F38" i="6"/>
  <c r="F35" i="7" s="1"/>
  <c r="F39" i="6"/>
  <c r="F36" i="7" s="1"/>
  <c r="F40" i="6"/>
  <c r="F37" i="7" s="1"/>
  <c r="F41" i="6"/>
  <c r="F38" i="7" s="1"/>
  <c r="F42" i="6"/>
  <c r="F39" i="7" s="1"/>
  <c r="F43" i="6"/>
  <c r="F40" i="7" s="1"/>
  <c r="F44" i="6"/>
  <c r="F45" i="6"/>
  <c r="F50" i="7" s="1"/>
  <c r="F46" i="6"/>
  <c r="F41" i="7" s="1"/>
  <c r="F47" i="6"/>
  <c r="F42" i="7" s="1"/>
  <c r="F48" i="6"/>
  <c r="F49" i="6"/>
  <c r="F43" i="7" s="1"/>
  <c r="F50" i="6"/>
  <c r="F44" i="7" s="1"/>
  <c r="F27" i="8" s="1"/>
  <c r="F51" i="6"/>
  <c r="F52" i="6"/>
  <c r="F53" i="6"/>
  <c r="F66" i="7"/>
  <c r="F33" i="8" s="1"/>
  <c r="F54" i="6"/>
  <c r="F55" i="6"/>
  <c r="F47" i="7" s="1"/>
  <c r="F29" i="8" s="1"/>
  <c r="F56" i="6"/>
  <c r="F48" i="7" s="1"/>
  <c r="F57" i="6"/>
  <c r="F58" i="6"/>
  <c r="F49" i="7" s="1"/>
  <c r="F59" i="6"/>
  <c r="F60" i="6"/>
  <c r="F61" i="6"/>
  <c r="F52" i="7" s="1"/>
  <c r="F31" i="8" s="1"/>
  <c r="F62" i="6"/>
  <c r="F53" i="7" s="1"/>
  <c r="F63" i="6"/>
  <c r="F64" i="6"/>
  <c r="F55" i="7" s="1"/>
  <c r="F65" i="6"/>
  <c r="F56" i="7" s="1"/>
  <c r="F66" i="6"/>
  <c r="F57" i="7" s="1"/>
  <c r="F67" i="6"/>
  <c r="F68" i="6"/>
  <c r="F54" i="7" s="1"/>
  <c r="F69" i="6"/>
  <c r="F70" i="6"/>
  <c r="F59" i="7" s="1"/>
  <c r="F71" i="6"/>
  <c r="F60" i="7" s="1"/>
  <c r="F72" i="6"/>
  <c r="F73" i="6"/>
  <c r="F74" i="6"/>
  <c r="F61" i="7" s="1"/>
  <c r="F75" i="6"/>
  <c r="F62" i="7" s="1"/>
  <c r="F76" i="6"/>
  <c r="F77" i="6"/>
  <c r="F78" i="6"/>
  <c r="F63" i="7" s="1"/>
  <c r="F79" i="6"/>
  <c r="F64" i="7" s="1"/>
  <c r="F15" i="6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65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66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F25" i="8" l="1"/>
  <c r="F28" i="7"/>
  <c r="F82" i="6"/>
  <c r="F24" i="7"/>
  <c r="H16" i="10"/>
  <c r="H19" i="10"/>
  <c r="F16" i="8"/>
  <c r="F15" i="7"/>
  <c r="F17" i="7"/>
  <c r="F24" i="8" s="1"/>
  <c r="F45" i="7"/>
  <c r="F31" i="7"/>
  <c r="F21" i="8" s="1"/>
  <c r="F30" i="8"/>
  <c r="F19" i="8"/>
  <c r="F46" i="7"/>
  <c r="F28" i="8" s="1"/>
  <c r="F58" i="7"/>
  <c r="F51" i="7"/>
  <c r="F20" i="7"/>
  <c r="F17" i="8" s="1"/>
  <c r="F22" i="8"/>
  <c r="D67" i="7"/>
  <c r="D23" i="8"/>
  <c r="D21" i="8"/>
  <c r="D30" i="8"/>
  <c r="D15" i="8"/>
  <c r="F23" i="8" l="1"/>
  <c r="F15" i="8"/>
  <c r="F26" i="8"/>
  <c r="F67" i="7"/>
  <c r="F34" i="8" l="1"/>
  <c r="D18" i="13" l="1"/>
  <c r="E18" i="13"/>
  <c r="D19" i="13"/>
  <c r="E19" i="13"/>
  <c r="D20" i="13"/>
  <c r="E20" i="13"/>
  <c r="D21" i="13"/>
  <c r="E21" i="13"/>
  <c r="D22" i="13"/>
  <c r="E22" i="13"/>
  <c r="D23" i="13"/>
  <c r="E23" i="13"/>
  <c r="D24" i="13"/>
  <c r="E24" i="13"/>
  <c r="D26" i="13"/>
  <c r="E26" i="13"/>
  <c r="D28" i="13"/>
  <c r="E28" i="13"/>
  <c r="D29" i="13"/>
  <c r="E29" i="13"/>
  <c r="D30" i="13"/>
  <c r="E30" i="13"/>
  <c r="D31" i="13"/>
  <c r="E31" i="13"/>
  <c r="D32" i="13"/>
  <c r="E32" i="13"/>
  <c r="D33" i="13"/>
  <c r="E33" i="13"/>
  <c r="D34" i="13"/>
  <c r="E34" i="13"/>
  <c r="D35" i="13"/>
  <c r="E35" i="13"/>
  <c r="D36" i="13"/>
  <c r="E36" i="13"/>
  <c r="D37" i="13"/>
  <c r="E37" i="13"/>
  <c r="D38" i="13"/>
  <c r="E38" i="13"/>
  <c r="D25" i="13"/>
  <c r="E25" i="13"/>
  <c r="D39" i="13"/>
  <c r="E39" i="13"/>
  <c r="D16" i="13"/>
  <c r="E16" i="13"/>
  <c r="D49" i="13"/>
  <c r="E49" i="13"/>
  <c r="D40" i="13"/>
  <c r="E40" i="13"/>
  <c r="D41" i="13"/>
  <c r="E41" i="13"/>
  <c r="D42" i="13"/>
  <c r="E42" i="13"/>
  <c r="D43" i="13"/>
  <c r="E43" i="13"/>
  <c r="D44" i="13"/>
  <c r="E44" i="13"/>
  <c r="D45" i="13"/>
  <c r="E45" i="13"/>
  <c r="D46" i="13"/>
  <c r="E46" i="13"/>
  <c r="D47" i="13"/>
  <c r="E47" i="13"/>
  <c r="D48" i="13"/>
  <c r="E48" i="13"/>
  <c r="D50" i="13"/>
  <c r="E50" i="13"/>
  <c r="D51" i="13"/>
  <c r="E51" i="13"/>
  <c r="D52" i="13"/>
  <c r="E52" i="13"/>
  <c r="D53" i="13"/>
  <c r="E53" i="13"/>
  <c r="D54" i="13"/>
  <c r="E54" i="13"/>
  <c r="D55" i="13"/>
  <c r="E55" i="13"/>
  <c r="D56" i="13"/>
  <c r="E56" i="13"/>
  <c r="D57" i="13"/>
  <c r="E57" i="13"/>
  <c r="D27" i="13"/>
  <c r="E27" i="13"/>
  <c r="D58" i="13"/>
  <c r="E58" i="13"/>
  <c r="E17" i="13"/>
  <c r="D17" i="13"/>
  <c r="L18" i="13"/>
  <c r="E17" i="11" s="1"/>
  <c r="E21" i="12" s="1"/>
  <c r="L19" i="13"/>
  <c r="E18" i="11" s="1"/>
  <c r="L20" i="13"/>
  <c r="E19" i="11" s="1"/>
  <c r="L21" i="13"/>
  <c r="E20" i="11" s="1"/>
  <c r="E16" i="12" s="1"/>
  <c r="L22" i="13"/>
  <c r="E21" i="11" s="1"/>
  <c r="E17" i="12" s="1"/>
  <c r="L23" i="13"/>
  <c r="E22" i="11" s="1"/>
  <c r="L24" i="13"/>
  <c r="E23" i="11" s="1"/>
  <c r="E25" i="12" s="1"/>
  <c r="L26" i="13"/>
  <c r="E25" i="11" s="1"/>
  <c r="E23" i="12" s="1"/>
  <c r="L28" i="13"/>
  <c r="E27" i="11" s="1"/>
  <c r="L29" i="13"/>
  <c r="E28" i="11" s="1"/>
  <c r="L30" i="13"/>
  <c r="E29" i="11" s="1"/>
  <c r="L31" i="13"/>
  <c r="E30" i="11" s="1"/>
  <c r="E20" i="12" s="1"/>
  <c r="L32" i="13"/>
  <c r="E31" i="11" s="1"/>
  <c r="L33" i="13"/>
  <c r="E32" i="11" s="1"/>
  <c r="L34" i="13"/>
  <c r="E33" i="11" s="1"/>
  <c r="L35" i="13"/>
  <c r="E34" i="11" s="1"/>
  <c r="E19" i="12" s="1"/>
  <c r="L36" i="13"/>
  <c r="E35" i="11" s="1"/>
  <c r="L37" i="13"/>
  <c r="E36" i="11" s="1"/>
  <c r="L38" i="13"/>
  <c r="E37" i="11" s="1"/>
  <c r="L25" i="13"/>
  <c r="E24" i="11" s="1"/>
  <c r="E18" i="12" s="1"/>
  <c r="L39" i="13"/>
  <c r="E38" i="11" s="1"/>
  <c r="L16" i="13"/>
  <c r="E15" i="11" s="1"/>
  <c r="L49" i="13"/>
  <c r="E48" i="11" s="1"/>
  <c r="E31" i="12" s="1"/>
  <c r="L40" i="13"/>
  <c r="E39" i="11" s="1"/>
  <c r="L41" i="13"/>
  <c r="E40" i="11" s="1"/>
  <c r="L42" i="13"/>
  <c r="E41" i="11" s="1"/>
  <c r="L43" i="13"/>
  <c r="E42" i="11" s="1"/>
  <c r="E27" i="12" s="1"/>
  <c r="L44" i="13"/>
  <c r="E43" i="11" s="1"/>
  <c r="L45" i="13"/>
  <c r="E44" i="11" s="1"/>
  <c r="E28" i="12" s="1"/>
  <c r="L46" i="13"/>
  <c r="E45" i="11" s="1"/>
  <c r="E29" i="12" s="1"/>
  <c r="L47" i="13"/>
  <c r="E46" i="11" s="1"/>
  <c r="L48" i="13"/>
  <c r="E47" i="11" s="1"/>
  <c r="L50" i="13"/>
  <c r="E49" i="11" s="1"/>
  <c r="L51" i="13"/>
  <c r="E50" i="11" s="1"/>
  <c r="L52" i="13"/>
  <c r="E51" i="11" s="1"/>
  <c r="L53" i="13"/>
  <c r="E52" i="11" s="1"/>
  <c r="L54" i="13"/>
  <c r="E53" i="11" s="1"/>
  <c r="L55" i="13"/>
  <c r="E54" i="11" s="1"/>
  <c r="L56" i="13"/>
  <c r="E55" i="11" s="1"/>
  <c r="L57" i="13"/>
  <c r="E56" i="11" s="1"/>
  <c r="L27" i="13"/>
  <c r="E26" i="11" s="1"/>
  <c r="L58" i="13"/>
  <c r="E57" i="11" s="1"/>
  <c r="L17" i="13"/>
  <c r="E16" i="11" s="1"/>
  <c r="J59" i="13"/>
  <c r="K59" i="13"/>
  <c r="H59" i="13"/>
  <c r="G59" i="13"/>
  <c r="I18" i="13"/>
  <c r="D17" i="11" s="1"/>
  <c r="D21" i="12" s="1"/>
  <c r="I19" i="13"/>
  <c r="D18" i="11" s="1"/>
  <c r="D24" i="12" s="1"/>
  <c r="I20" i="13"/>
  <c r="D19" i="11" s="1"/>
  <c r="I21" i="13"/>
  <c r="D20" i="11" s="1"/>
  <c r="D16" i="12" s="1"/>
  <c r="I22" i="13"/>
  <c r="D21" i="11" s="1"/>
  <c r="D17" i="12" s="1"/>
  <c r="F17" i="12" s="1"/>
  <c r="I23" i="13"/>
  <c r="D22" i="11" s="1"/>
  <c r="I24" i="13"/>
  <c r="D23" i="11" s="1"/>
  <c r="I26" i="13"/>
  <c r="D25" i="11" s="1"/>
  <c r="D23" i="12" s="1"/>
  <c r="I28" i="13"/>
  <c r="D27" i="11" s="1"/>
  <c r="I29" i="13"/>
  <c r="D28" i="11" s="1"/>
  <c r="I30" i="13"/>
  <c r="D29" i="11" s="1"/>
  <c r="I31" i="13"/>
  <c r="D30" i="11" s="1"/>
  <c r="D20" i="12" s="1"/>
  <c r="I32" i="13"/>
  <c r="D31" i="11" s="1"/>
  <c r="I33" i="13"/>
  <c r="D32" i="11" s="1"/>
  <c r="I34" i="13"/>
  <c r="D33" i="11" s="1"/>
  <c r="I35" i="13"/>
  <c r="D34" i="11" s="1"/>
  <c r="I36" i="13"/>
  <c r="D35" i="11" s="1"/>
  <c r="I37" i="13"/>
  <c r="D36" i="11" s="1"/>
  <c r="I38" i="13"/>
  <c r="D37" i="11" s="1"/>
  <c r="I25" i="13"/>
  <c r="D24" i="11" s="1"/>
  <c r="D18" i="12" s="1"/>
  <c r="I39" i="13"/>
  <c r="D38" i="11" s="1"/>
  <c r="I16" i="13"/>
  <c r="D15" i="11" s="1"/>
  <c r="I49" i="13"/>
  <c r="D48" i="11" s="1"/>
  <c r="D31" i="12" s="1"/>
  <c r="I40" i="13"/>
  <c r="D39" i="11" s="1"/>
  <c r="I41" i="13"/>
  <c r="D40" i="11" s="1"/>
  <c r="I42" i="13"/>
  <c r="D41" i="11" s="1"/>
  <c r="I43" i="13"/>
  <c r="D42" i="11" s="1"/>
  <c r="D27" i="12" s="1"/>
  <c r="F27" i="12" s="1"/>
  <c r="I44" i="13"/>
  <c r="D43" i="11" s="1"/>
  <c r="I45" i="13"/>
  <c r="D44" i="11" s="1"/>
  <c r="D28" i="12" s="1"/>
  <c r="F28" i="12" s="1"/>
  <c r="I46" i="13"/>
  <c r="D45" i="11" s="1"/>
  <c r="D29" i="12" s="1"/>
  <c r="F29" i="12" s="1"/>
  <c r="I47" i="13"/>
  <c r="D46" i="11" s="1"/>
  <c r="I48" i="13"/>
  <c r="D47" i="11" s="1"/>
  <c r="I50" i="13"/>
  <c r="D49" i="11" s="1"/>
  <c r="I51" i="13"/>
  <c r="D50" i="11" s="1"/>
  <c r="I52" i="13"/>
  <c r="D51" i="11" s="1"/>
  <c r="I53" i="13"/>
  <c r="D52" i="11" s="1"/>
  <c r="I54" i="13"/>
  <c r="D53" i="11" s="1"/>
  <c r="I55" i="13"/>
  <c r="D54" i="11" s="1"/>
  <c r="I56" i="13"/>
  <c r="D55" i="11" s="1"/>
  <c r="I57" i="13"/>
  <c r="D56" i="11" s="1"/>
  <c r="I27" i="13"/>
  <c r="D26" i="11" s="1"/>
  <c r="I58" i="13"/>
  <c r="D57" i="11" s="1"/>
  <c r="I17" i="13"/>
  <c r="D16" i="11" s="1"/>
  <c r="F21" i="12" l="1"/>
  <c r="F31" i="12"/>
  <c r="D25" i="12"/>
  <c r="F25" i="12" s="1"/>
  <c r="E26" i="12"/>
  <c r="E22" i="12"/>
  <c r="D19" i="12"/>
  <c r="F19" i="12" s="1"/>
  <c r="D26" i="12"/>
  <c r="F26" i="12" s="1"/>
  <c r="D22" i="12"/>
  <c r="F22" i="12" s="1"/>
  <c r="F23" i="12"/>
  <c r="F18" i="12"/>
  <c r="F20" i="12"/>
  <c r="F16" i="12"/>
  <c r="E30" i="12"/>
  <c r="E15" i="12"/>
  <c r="E32" i="12" s="1"/>
  <c r="F24" i="12"/>
  <c r="D30" i="12"/>
  <c r="F30" i="12" s="1"/>
  <c r="D15" i="12"/>
  <c r="E24" i="12"/>
  <c r="F36" i="13"/>
  <c r="F52" i="13"/>
  <c r="F49" i="13"/>
  <c r="F56" i="13"/>
  <c r="F24" i="13"/>
  <c r="F53" i="13"/>
  <c r="F44" i="13"/>
  <c r="F40" i="13"/>
  <c r="F25" i="13"/>
  <c r="F35" i="13"/>
  <c r="F31" i="13"/>
  <c r="F21" i="13"/>
  <c r="F34" i="13"/>
  <c r="F50" i="13"/>
  <c r="F54" i="13"/>
  <c r="F29" i="13"/>
  <c r="D59" i="13"/>
  <c r="E59" i="13"/>
  <c r="F41" i="13"/>
  <c r="I59" i="13"/>
  <c r="F48" i="13"/>
  <c r="F39" i="13"/>
  <c r="F27" i="13"/>
  <c r="F47" i="13"/>
  <c r="F23" i="13"/>
  <c r="F57" i="13"/>
  <c r="F38" i="13"/>
  <c r="F26" i="13"/>
  <c r="F18" i="13"/>
  <c r="F55" i="13"/>
  <c r="F16" i="13"/>
  <c r="F19" i="13"/>
  <c r="F51" i="13"/>
  <c r="F37" i="13"/>
  <c r="F22" i="13"/>
  <c r="F46" i="13"/>
  <c r="F33" i="13"/>
  <c r="F17" i="13"/>
  <c r="F43" i="13"/>
  <c r="F30" i="13"/>
  <c r="F58" i="13"/>
  <c r="F42" i="13"/>
  <c r="F45" i="13"/>
  <c r="F32" i="13"/>
  <c r="F28" i="13"/>
  <c r="F20" i="13"/>
  <c r="L59" i="13"/>
  <c r="D32" i="12" l="1"/>
  <c r="F32" i="12" s="1"/>
  <c r="F15" i="12"/>
  <c r="F59" i="13"/>
  <c r="D58" i="11"/>
  <c r="D17" i="10" s="1"/>
  <c r="E58" i="11"/>
  <c r="E17" i="10" s="1"/>
  <c r="F57" i="11"/>
  <c r="F26" i="11"/>
  <c r="F56" i="11"/>
  <c r="F55" i="11"/>
  <c r="F54" i="11"/>
  <c r="F53" i="11"/>
  <c r="F52" i="11"/>
  <c r="F51" i="11"/>
  <c r="F50" i="11"/>
  <c r="F49" i="11"/>
  <c r="F47" i="11"/>
  <c r="F46" i="11"/>
  <c r="F45" i="11"/>
  <c r="F44" i="11"/>
  <c r="F43" i="11"/>
  <c r="F42" i="11"/>
  <c r="F41" i="11"/>
  <c r="F40" i="11"/>
  <c r="F39" i="11"/>
  <c r="F48" i="11"/>
  <c r="F15" i="11"/>
  <c r="F38" i="11"/>
  <c r="F24" i="11"/>
  <c r="F37" i="11"/>
  <c r="F36" i="11"/>
  <c r="F35" i="11"/>
  <c r="F34" i="11"/>
  <c r="F33" i="11"/>
  <c r="F32" i="11"/>
  <c r="F31" i="11"/>
  <c r="F30" i="11"/>
  <c r="F29" i="11"/>
  <c r="F28" i="11"/>
  <c r="F27" i="11"/>
  <c r="F25" i="11"/>
  <c r="F23" i="11"/>
  <c r="F22" i="11"/>
  <c r="F21" i="11"/>
  <c r="F20" i="11"/>
  <c r="F19" i="11"/>
  <c r="F18" i="11"/>
  <c r="F17" i="11"/>
  <c r="F16" i="11"/>
  <c r="F17" i="10" l="1"/>
  <c r="H17" i="10" s="1"/>
  <c r="F58" i="11"/>
  <c r="G17" i="10" l="1"/>
  <c r="D17" i="8" l="1"/>
  <c r="D20" i="8"/>
  <c r="D27" i="8"/>
  <c r="D33" i="8"/>
  <c r="D28" i="8"/>
  <c r="D29" i="8"/>
  <c r="D31" i="8"/>
  <c r="D19" i="8" l="1"/>
  <c r="D16" i="8"/>
  <c r="D32" i="8"/>
  <c r="D26" i="8"/>
  <c r="D24" i="8"/>
  <c r="D22" i="8"/>
  <c r="D18" i="8"/>
  <c r="D25" i="8"/>
  <c r="E15" i="4"/>
  <c r="F15" i="4"/>
  <c r="G15" i="4"/>
  <c r="D15" i="4"/>
  <c r="E31" i="4"/>
  <c r="F31" i="4"/>
  <c r="G31" i="4"/>
  <c r="E30" i="4"/>
  <c r="F30" i="4"/>
  <c r="G30" i="4"/>
  <c r="E29" i="4"/>
  <c r="F29" i="4"/>
  <c r="G29" i="4"/>
  <c r="E28" i="4"/>
  <c r="F28" i="4"/>
  <c r="G28" i="4"/>
  <c r="E27" i="4"/>
  <c r="F27" i="4"/>
  <c r="G27" i="4"/>
  <c r="E26" i="4"/>
  <c r="F26" i="4"/>
  <c r="G26" i="4"/>
  <c r="E25" i="4"/>
  <c r="F25" i="4"/>
  <c r="G25" i="4"/>
  <c r="E24" i="4"/>
  <c r="F24" i="4"/>
  <c r="G24" i="4"/>
  <c r="E23" i="4"/>
  <c r="F23" i="4"/>
  <c r="G23" i="4"/>
  <c r="E22" i="4"/>
  <c r="F22" i="4"/>
  <c r="G22" i="4"/>
  <c r="E21" i="4"/>
  <c r="F21" i="4"/>
  <c r="G21" i="4"/>
  <c r="E20" i="4"/>
  <c r="F20" i="4"/>
  <c r="G20" i="4"/>
  <c r="E19" i="4"/>
  <c r="F19" i="4"/>
  <c r="G19" i="4"/>
  <c r="E18" i="4"/>
  <c r="F18" i="4"/>
  <c r="G18" i="4"/>
  <c r="E17" i="4"/>
  <c r="F17" i="4"/>
  <c r="G17" i="4"/>
  <c r="E16" i="4"/>
  <c r="F16" i="4"/>
  <c r="G16" i="4"/>
  <c r="D19" i="4"/>
  <c r="D24" i="4"/>
  <c r="D31" i="4"/>
  <c r="D30" i="4"/>
  <c r="D29" i="4"/>
  <c r="D28" i="4"/>
  <c r="D27" i="4"/>
  <c r="D26" i="4"/>
  <c r="D25" i="4"/>
  <c r="D23" i="4"/>
  <c r="D22" i="4"/>
  <c r="D21" i="4"/>
  <c r="D20" i="4"/>
  <c r="D18" i="4"/>
  <c r="D17" i="4"/>
  <c r="D16" i="4"/>
  <c r="D18" i="10"/>
  <c r="F18" i="10"/>
  <c r="E18" i="10"/>
  <c r="H18" i="10" l="1"/>
  <c r="G18" i="10"/>
  <c r="D34" i="8"/>
  <c r="G32" i="4"/>
  <c r="F32" i="4"/>
  <c r="E32" i="4"/>
  <c r="D32" i="4"/>
  <c r="F101" i="3" l="1"/>
  <c r="G101" i="3"/>
  <c r="E101" i="3"/>
  <c r="F32" i="2"/>
  <c r="F28" i="2"/>
  <c r="F64" i="2"/>
  <c r="F58" i="2"/>
  <c r="F26" i="2"/>
  <c r="F53" i="2"/>
  <c r="F60" i="2"/>
  <c r="F27" i="2"/>
  <c r="F49" i="2"/>
  <c r="F31" i="2"/>
  <c r="F23" i="2"/>
  <c r="F18" i="1" s="1"/>
  <c r="F51" i="2"/>
  <c r="F15" i="2"/>
  <c r="F40" i="2"/>
  <c r="F52" i="2"/>
  <c r="F31" i="1" s="1"/>
  <c r="F34" i="2"/>
  <c r="F43" i="2"/>
  <c r="F62" i="2"/>
  <c r="F24" i="2"/>
  <c r="F57" i="2"/>
  <c r="F20" i="2"/>
  <c r="F17" i="1" s="1"/>
  <c r="F46" i="2"/>
  <c r="F28" i="1" s="1"/>
  <c r="F48" i="2"/>
  <c r="F66" i="2"/>
  <c r="F33" i="1" s="1"/>
  <c r="F22" i="2"/>
  <c r="F35" i="2"/>
  <c r="F30" i="2"/>
  <c r="F54" i="2"/>
  <c r="F56" i="2"/>
  <c r="F42" i="2"/>
  <c r="F63" i="2"/>
  <c r="F44" i="2"/>
  <c r="F27" i="1" s="1"/>
  <c r="F38" i="2"/>
  <c r="F25" i="2"/>
  <c r="F33" i="2"/>
  <c r="F47" i="2"/>
  <c r="F29" i="1" s="1"/>
  <c r="F61" i="2"/>
  <c r="F59" i="2"/>
  <c r="F37" i="2"/>
  <c r="F39" i="2"/>
  <c r="F17" i="2"/>
  <c r="F50" i="2"/>
  <c r="F55" i="2"/>
  <c r="F19" i="2"/>
  <c r="F45" i="2"/>
  <c r="F29" i="2"/>
  <c r="F20" i="1" s="1"/>
  <c r="F41" i="2"/>
  <c r="F21" i="2"/>
  <c r="F65" i="2"/>
  <c r="F32" i="1" s="1"/>
  <c r="F16" i="2"/>
  <c r="F18" i="2"/>
  <c r="F15" i="1" l="1"/>
  <c r="E103" i="3"/>
  <c r="F67" i="2"/>
  <c r="F24" i="1"/>
  <c r="F16" i="1"/>
  <c r="F21" i="1"/>
  <c r="F19" i="1"/>
  <c r="F26" i="1"/>
  <c r="F30" i="1"/>
  <c r="F22" i="1"/>
  <c r="F25" i="1"/>
  <c r="F23" i="1"/>
  <c r="F34" i="1" l="1"/>
  <c r="F15" i="10" s="1"/>
</calcChain>
</file>

<file path=xl/sharedStrings.xml><?xml version="1.0" encoding="utf-8"?>
<sst xmlns="http://schemas.openxmlformats.org/spreadsheetml/2006/main" count="761" uniqueCount="188">
  <si>
    <t>No ejercientes</t>
  </si>
  <si>
    <t>TOTALES</t>
  </si>
  <si>
    <t xml:space="preserve">ABOGADOS RESIDENTES              </t>
  </si>
  <si>
    <t>ABOGADOS NO RESIDENTES</t>
  </si>
  <si>
    <t>COLEGIADOS NO EJERCIENTES</t>
  </si>
  <si>
    <t>TOTAL ABOGADOS</t>
  </si>
  <si>
    <t>Fuente:</t>
  </si>
  <si>
    <t>Consejo General de la Abogacia Española</t>
  </si>
  <si>
    <t>Araba/Álava</t>
  </si>
  <si>
    <t>Albacete</t>
  </si>
  <si>
    <t>Almería</t>
  </si>
  <si>
    <t>Badajoz</t>
  </si>
  <si>
    <t xml:space="preserve">Balears, Illes </t>
  </si>
  <si>
    <t>Barcelona</t>
  </si>
  <si>
    <t>Burgos</t>
  </si>
  <si>
    <t>Cádiz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</si>
  <si>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</si>
  <si>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</si>
  <si>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</si>
  <si>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</si>
  <si>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</si>
  <si>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</si>
  <si>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</si>
  <si>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</si>
  <si>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</si>
  <si>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</si>
  <si>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</si>
  <si>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</si>
  <si>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Rioja, La</t>
  </si>
  <si>
    <t>Lugo</t>
  </si>
  <si>
    <t>Madrid</t>
  </si>
  <si>
    <t>Malaga</t>
  </si>
  <si>
    <t>Murcia</t>
  </si>
  <si>
    <t>Navarra</t>
  </si>
  <si>
    <t>Ourense</t>
  </si>
  <si>
    <t>Asturias</t>
  </si>
  <si>
    <t>Palencia</t>
  </si>
  <si>
    <t xml:space="preserve">Palmas, Las 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</si>
  <si>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</si>
  <si>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</si>
  <si>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</si>
  <si>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</si>
  <si>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</si>
  <si>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</si>
  <si>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</si>
  <si>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</si>
  <si>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</si>
  <si>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</si>
  <si>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Valencia/Valéncia</t>
  </si>
  <si>
    <t>Valladolid</t>
  </si>
  <si>
    <t>Bizkaia</t>
  </si>
  <si>
    <t>Zamora</t>
  </si>
  <si>
    <t>Zaragoza</t>
  </si>
  <si>
    <t>Ceuta</t>
  </si>
  <si>
    <t>Melilla</t>
  </si>
  <si>
    <t xml:space="preserve">Total </t>
  </si>
  <si>
    <t>Total de abogados</t>
  </si>
  <si>
    <t>Ávila</t>
  </si>
  <si>
    <t>Cáceres</t>
  </si>
  <si>
    <t>A Coruña</t>
  </si>
  <si>
    <t>Consejo General de la Abogacía Española</t>
  </si>
  <si>
    <t>Andalucía</t>
  </si>
  <si>
    <t>Aragón</t>
  </si>
  <si>
    <t>Canarias</t>
  </si>
  <si>
    <t>Castilla y León</t>
  </si>
  <si>
    <t>Castilla - La Mancha</t>
  </si>
  <si>
    <t>Cataluña</t>
  </si>
  <si>
    <t>Comunitat Valenciana</t>
  </si>
  <si>
    <t>Extremadura</t>
  </si>
  <si>
    <t>Galicia</t>
  </si>
  <si>
    <t>País Vasco</t>
  </si>
  <si>
    <t>Total</t>
  </si>
  <si>
    <t>Mujeres</t>
  </si>
  <si>
    <t>Hombres</t>
  </si>
  <si>
    <t>Vacantes</t>
  </si>
  <si>
    <r>
      <t>Andalucía</t>
    </r>
    <r>
      <rPr>
        <sz val="10"/>
        <color rgb="FFFF0000"/>
        <rFont val="Verdana"/>
        <family val="2"/>
      </rPr>
      <t>*</t>
    </r>
  </si>
  <si>
    <t>*Incluye Ceuta y Melilla</t>
  </si>
  <si>
    <t>Alicante</t>
  </si>
  <si>
    <t>Antequera</t>
  </si>
  <si>
    <t>Cartagena</t>
  </si>
  <si>
    <t>Elche</t>
  </si>
  <si>
    <t>Gijón</t>
  </si>
  <si>
    <t>Jerez de la Frontera</t>
  </si>
  <si>
    <t>Las Palmas de Gran Canaria</t>
  </si>
  <si>
    <t>Lorca</t>
  </si>
  <si>
    <t>Málaga</t>
  </si>
  <si>
    <t>Manresa</t>
  </si>
  <si>
    <t>Mataró</t>
  </si>
  <si>
    <t>Oviedo</t>
  </si>
  <si>
    <t>Reus</t>
  </si>
  <si>
    <t>Santiago de Compostela</t>
  </si>
  <si>
    <t>Tenerife</t>
  </si>
  <si>
    <t>Terrassa</t>
  </si>
  <si>
    <t>Tortosa</t>
  </si>
  <si>
    <t>Valdepeñas</t>
  </si>
  <si>
    <t>Vigo</t>
  </si>
  <si>
    <t>Yecla</t>
  </si>
  <si>
    <t>Consejo General del Notariado</t>
  </si>
  <si>
    <t>1. Abogados</t>
  </si>
  <si>
    <t>1.1. Abogados por Comunidades Autónomas</t>
  </si>
  <si>
    <t>1.2. Abogados por provincias</t>
  </si>
  <si>
    <t>1.3. Abogados por Colegios</t>
  </si>
  <si>
    <t>2. Procuradores</t>
  </si>
  <si>
    <t>2.1. Procuradores por sexo y Comunidades Autónomas</t>
  </si>
  <si>
    <t>2.2. Procuradores por sexo y Provincias</t>
  </si>
  <si>
    <t>2.3. Procuradores por sexo y Colegios</t>
  </si>
  <si>
    <t>3. Graduados sociales</t>
  </si>
  <si>
    <t>3.3. Graduados Sociales por Colegio, sexo y modalidad</t>
  </si>
  <si>
    <t>4. Notarías y notarios</t>
  </si>
  <si>
    <t>4.1. Notarios por Comunidades Autónomas</t>
  </si>
  <si>
    <t>4.2. Notarios por Provincias</t>
  </si>
  <si>
    <t>5. Registradores</t>
  </si>
  <si>
    <t>5.2. Registradores por sexo y  provincias</t>
  </si>
  <si>
    <t>5.3. Plazas de Registradores por Comunidades Autónomas</t>
  </si>
  <si>
    <t>5.4. Plazas de Registradores por Provincias</t>
  </si>
  <si>
    <t>6. Resumen</t>
  </si>
  <si>
    <t>% Hombres</t>
  </si>
  <si>
    <t>% Mujeres</t>
  </si>
  <si>
    <t>Abogados</t>
  </si>
  <si>
    <t>Procuradores</t>
  </si>
  <si>
    <t>Graduados Sociales</t>
  </si>
  <si>
    <t>Notarios</t>
  </si>
  <si>
    <t>ND</t>
  </si>
  <si>
    <t>Consejo General de Colegios de Graduados Sociales de España</t>
  </si>
  <si>
    <t xml:space="preserve">(1) Ejercientes, no ejercientes </t>
  </si>
  <si>
    <t>Colegio</t>
  </si>
  <si>
    <t>Álava/Araba</t>
  </si>
  <si>
    <t>Alicante/Alacant</t>
  </si>
  <si>
    <t>Gran Canaria Y Fuerteventura</t>
  </si>
  <si>
    <t>Lanzarote</t>
  </si>
  <si>
    <t>Málaga Y Melilla</t>
  </si>
  <si>
    <t>Santa Cruz De Tenerife</t>
  </si>
  <si>
    <t>Valencia</t>
  </si>
  <si>
    <t>Guipúzcoa/Guipuzkoa</t>
  </si>
  <si>
    <t>Bizkaia/Vizcaya</t>
  </si>
  <si>
    <t>Pais Vasco</t>
  </si>
  <si>
    <t xml:space="preserve">Ejercientes </t>
  </si>
  <si>
    <t>No Ejercientes</t>
  </si>
  <si>
    <t>Total Hombre</t>
  </si>
  <si>
    <t>Total Mujer</t>
  </si>
  <si>
    <t>(1) Ejercientes, no ejercientes</t>
  </si>
  <si>
    <t>Alcalá De Henares</t>
  </si>
  <si>
    <t>Alcoy</t>
  </si>
  <si>
    <t>Alzira</t>
  </si>
  <si>
    <t>Baleares</t>
  </si>
  <si>
    <t>Estella</t>
  </si>
  <si>
    <t>Ferrol</t>
  </si>
  <si>
    <t>Figueres</t>
  </si>
  <si>
    <t>Granollers</t>
  </si>
  <si>
    <t>Jerez De La Frontera</t>
  </si>
  <si>
    <t>Lucena</t>
  </si>
  <si>
    <t>Orihuela</t>
  </si>
  <si>
    <t>Palmas, Las</t>
  </si>
  <si>
    <t>Pamplona</t>
  </si>
  <si>
    <t>Sabadell</t>
  </si>
  <si>
    <t>Sant Feliu</t>
  </si>
  <si>
    <t>Santa Cruz De La Palma</t>
  </si>
  <si>
    <t>Santiago</t>
  </si>
  <si>
    <t>Sueca</t>
  </si>
  <si>
    <t>Tafalla</t>
  </si>
  <si>
    <t>Talavera De La Reina</t>
  </si>
  <si>
    <t>Tudela</t>
  </si>
  <si>
    <t>Vic</t>
  </si>
  <si>
    <t>Castilla - la Mancha</t>
  </si>
  <si>
    <t>3.2. Graduados Sociales por sexo y Colegio</t>
  </si>
  <si>
    <t>Colegio de Registradores de la Propiedad  y Mercantiles de España</t>
  </si>
  <si>
    <t>Plazas Registradores</t>
  </si>
  <si>
    <t>5.1. Registradores por sexo y  Comunidades Autónomas</t>
  </si>
  <si>
    <t>3.1. Graduados Sociales por sexo y Comunidades Autónomas</t>
  </si>
  <si>
    <t>Navarra (Comunidad Foral de)</t>
  </si>
  <si>
    <t>Murcia (Región de)</t>
  </si>
  <si>
    <t xml:space="preserve">Balears (Illes) </t>
  </si>
  <si>
    <t>Asturias (Principado de)</t>
  </si>
  <si>
    <t>Madrid (Comunidad de)</t>
  </si>
  <si>
    <t>Valencia/València</t>
  </si>
  <si>
    <t xml:space="preserve">Abogados y Abogadas ejercientes residentes              </t>
  </si>
  <si>
    <t xml:space="preserve">Abogados y Abogadas ejercientes no residentes </t>
  </si>
  <si>
    <t>A Coruña y Ourense</t>
  </si>
  <si>
    <t>Graduados sociales a 1 de enero de 2019</t>
  </si>
  <si>
    <t>Guipúzcoa/Gipuzkoa</t>
  </si>
  <si>
    <t>Provincia</t>
  </si>
  <si>
    <t>Abogados y Abogadas residentes</t>
  </si>
  <si>
    <t>Abogados y Abogadas no residentes</t>
  </si>
  <si>
    <t>Colegiados y Colegiadas no ejercientes</t>
  </si>
  <si>
    <t>Comunidad Autónoma</t>
  </si>
  <si>
    <r>
      <t xml:space="preserve">Total </t>
    </r>
    <r>
      <rPr>
        <b/>
        <vertAlign val="superscript"/>
        <sz val="12"/>
        <color rgb="FFFF0000"/>
        <rFont val="Verdana"/>
        <family val="2"/>
      </rPr>
      <t>(1)</t>
    </r>
  </si>
  <si>
    <t>Consejo General de Procuradores de España: Memoria Anual 2019</t>
  </si>
  <si>
    <t xml:space="preserve">Registradores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</si>
</sst>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C1EA4"/>
      <name val="Verdana"/>
      <family val="2"/>
    </font>
    <font>
      <b/>
      <sz val="14"/>
      <color rgb="FF0C1EA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0"/>
      <name val="Arial"/>
      <family val="2"/>
    </font>
    <font>
      <b/>
      <sz val="14"/>
      <name val="Verdana"/>
      <family val="2"/>
    </font>
    <font>
      <b/>
      <sz val="12"/>
      <color theme="1"/>
      <name val="Verdana"/>
      <family val="2"/>
    </font>
    <font>
      <b/>
      <u/>
      <sz val="12"/>
      <color rgb="FF0C1EA4"/>
      <name val="Verdana"/>
      <family val="2"/>
    </font>
    <font>
      <u/>
      <sz val="10"/>
      <color indexed="12"/>
      <name val="Times New Roman"/>
      <family val="1"/>
    </font>
    <font>
      <b/>
      <i/>
      <u/>
      <sz val="18"/>
      <color indexed="12"/>
      <name val="Verdana"/>
      <family val="2"/>
    </font>
    <font>
      <sz val="11"/>
      <color theme="1"/>
      <name val="Verdana"/>
      <family val="2"/>
    </font>
    <font>
      <sz val="10"/>
      <color rgb="FF000000"/>
      <name val="Times New Roman"/>
      <family val="1"/>
    </font>
    <font>
      <b/>
      <sz val="12"/>
      <color theme="0"/>
      <name val="Verdana"/>
      <family val="2"/>
    </font>
    <font>
      <b/>
      <i/>
      <sz val="10"/>
      <color theme="3"/>
      <name val="Verdana"/>
      <family val="2"/>
    </font>
    <font>
      <b/>
      <sz val="14"/>
      <color theme="0"/>
      <name val="Verdana"/>
      <family val="2"/>
    </font>
    <font>
      <b/>
      <sz val="12"/>
      <color theme="4"/>
      <name val="Verdana"/>
      <family val="2"/>
    </font>
    <font>
      <sz val="12"/>
      <color theme="1"/>
      <name val="Verdana"/>
      <family val="2"/>
    </font>
    <font>
      <sz val="11"/>
      <color rgb="FFFF0000"/>
      <name val="Verdana"/>
      <family val="2"/>
    </font>
    <font>
      <b/>
      <vertAlign val="superscript"/>
      <sz val="12"/>
      <color rgb="FFFF0000"/>
      <name val="Verdana"/>
      <family val="2"/>
    </font>
    <font>
      <b/>
      <sz val="11"/>
      <color theme="0"/>
      <name val="Verdana"/>
      <family val="2"/>
    </font>
    <font>
      <b/>
      <sz val="12"/>
      <color theme="4" tint="-0.249977111117893"/>
      <name val="Verdana"/>
      <family val="2"/>
    </font>
    <font>
      <b/>
      <sz val="11"/>
      <color theme="3" tint="0.39997558519241921"/>
      <name val="Verdan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3" tint="0.39997558519241921"/>
      </left>
      <right/>
      <top style="thin">
        <color theme="4"/>
      </top>
      <bottom/>
      <diagonal/>
    </border>
  </borders>
  <cellStyleXfs count="5"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8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2" applyFont="1" applyAlignment="1" applyProtection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5" fillId="0" borderId="0" xfId="0" applyFont="1"/>
    <xf numFmtId="0" fontId="15" fillId="0" borderId="4" xfId="0" applyFont="1" applyBorder="1"/>
    <xf numFmtId="0" fontId="14" fillId="2" borderId="4" xfId="2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/>
    <xf numFmtId="0" fontId="0" fillId="0" borderId="4" xfId="0" applyBorder="1"/>
    <xf numFmtId="0" fontId="10" fillId="2" borderId="4" xfId="1" applyFont="1" applyFill="1" applyBorder="1"/>
    <xf numFmtId="3" fontId="15" fillId="0" borderId="0" xfId="0" applyNumberFormat="1" applyFont="1"/>
    <xf numFmtId="3" fontId="6" fillId="0" borderId="2" xfId="0" applyNumberFormat="1" applyFont="1" applyFill="1" applyBorder="1" applyAlignment="1">
      <alignment horizontal="center"/>
    </xf>
    <xf numFmtId="0" fontId="5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14" fillId="2" borderId="4" xfId="2" applyFont="1" applyFill="1" applyBorder="1" applyAlignment="1" applyProtection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8" fillId="0" borderId="0" xfId="0" applyFont="1"/>
    <xf numFmtId="3" fontId="19" fillId="6" borderId="9" xfId="0" applyNumberFormat="1" applyFont="1" applyFill="1" applyBorder="1" applyAlignment="1" applyProtection="1">
      <alignment vertical="center"/>
      <protection locked="0"/>
    </xf>
    <xf numFmtId="0" fontId="20" fillId="5" borderId="6" xfId="0" applyNumberFormat="1" applyFont="1" applyFill="1" applyBorder="1" applyAlignment="1" applyProtection="1">
      <alignment horizontal="left" vertical="center" wrapText="1"/>
      <protection locked="0"/>
    </xf>
    <xf numFmtId="3" fontId="21" fillId="0" borderId="7" xfId="0" applyNumberFormat="1" applyFont="1" applyBorder="1" applyAlignment="1">
      <alignment vertical="center"/>
    </xf>
    <xf numFmtId="3" fontId="21" fillId="0" borderId="8" xfId="0" applyNumberFormat="1" applyFont="1" applyBorder="1" applyAlignment="1">
      <alignment vertical="center"/>
    </xf>
    <xf numFmtId="3" fontId="19" fillId="6" borderId="10" xfId="0" applyNumberFormat="1" applyFont="1" applyFill="1" applyBorder="1" applyAlignment="1" applyProtection="1">
      <alignment vertical="center"/>
      <protection locked="0"/>
    </xf>
    <xf numFmtId="3" fontId="19" fillId="6" borderId="11" xfId="0" applyNumberFormat="1" applyFont="1" applyFill="1" applyBorder="1" applyAlignment="1" applyProtection="1">
      <alignment vertical="center"/>
      <protection locked="0"/>
    </xf>
    <xf numFmtId="0" fontId="19" fillId="6" borderId="10" xfId="0" applyNumberFormat="1" applyFont="1" applyFill="1" applyBorder="1" applyAlignment="1" applyProtection="1">
      <alignment horizontal="left" vertical="center" wrapText="1"/>
      <protection locked="0"/>
    </xf>
    <xf numFmtId="3" fontId="21" fillId="0" borderId="15" xfId="0" applyNumberFormat="1" applyFont="1" applyBorder="1" applyAlignment="1">
      <alignment vertical="center"/>
    </xf>
    <xf numFmtId="3" fontId="21" fillId="0" borderId="1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/>
    <xf numFmtId="0" fontId="8" fillId="0" borderId="0" xfId="0" applyFont="1"/>
    <xf numFmtId="3" fontId="21" fillId="0" borderId="7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0" fillId="0" borderId="0" xfId="0"/>
    <xf numFmtId="0" fontId="27" fillId="0" borderId="0" xfId="0" applyFon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1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2" applyFont="1" applyAlignment="1" applyProtection="1">
      <alignment horizontal="left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14" fillId="2" borderId="13" xfId="2" applyFont="1" applyFill="1" applyBorder="1" applyAlignment="1" applyProtection="1">
      <alignment horizontal="center" vertical="center" wrapText="1"/>
    </xf>
    <xf numFmtId="14" fontId="20" fillId="5" borderId="21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19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20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18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Hipervínculo" xfId="2" builtinId="8"/>
    <cellStyle name="Normal" xfId="0" builtinId="0"/>
    <cellStyle name="Normal 2" xfId="3"/>
    <cellStyle name="Normal 2 2" xfId="4"/>
    <cellStyle name="Normal_Divorcios ingresados 3T 2010" xfId="1"/>
  </cellStyles>
  <dxfs count="0"/>
  <tableStyles count="0" defaultTableStyle="TableStyleMedium2" defaultPivotStyle="PivotStyleLight16"/>
  <colors>
    <mruColors>
      <color rgb="FF0C1EA4"/>
      <color rgb="FF1128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190500</xdr:rowOff>
    </xdr:from>
    <xdr:to>
      <xdr:col>14</xdr:col>
      <xdr:colOff>504825</xdr:colOff>
      <xdr:row>6</xdr:row>
      <xdr:rowOff>104774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790576" y="190500"/>
          <a:ext cx="1035367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PROFESIONALES DE LA ADMINISTRACIÓN DE JUSTICIA</a:t>
          </a:r>
        </a:p>
      </xdr:txBody>
    </xdr:sp>
    <xdr:clientData/>
  </xdr:twoCellAnchor>
  <xdr:twoCellAnchor editAs="oneCell">
    <xdr:from>
      <xdr:col>1</xdr:col>
      <xdr:colOff>28576</xdr:colOff>
      <xdr:row>7</xdr:row>
      <xdr:rowOff>133349</xdr:rowOff>
    </xdr:from>
    <xdr:to>
      <xdr:col>14</xdr:col>
      <xdr:colOff>504825</xdr:colOff>
      <xdr:row>9</xdr:row>
      <xdr:rowOff>109255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790576" y="1695449"/>
          <a:ext cx="1035367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2020</a:t>
          </a:r>
        </a:p>
      </xdr:txBody>
    </xdr:sp>
    <xdr:clientData/>
  </xdr:twoCellAnchor>
  <xdr:twoCellAnchor editAs="oneCell">
    <xdr:from>
      <xdr:col>1</xdr:col>
      <xdr:colOff>209551</xdr:colOff>
      <xdr:row>1</xdr:row>
      <xdr:rowOff>0</xdr:rowOff>
    </xdr:from>
    <xdr:to>
      <xdr:col>2</xdr:col>
      <xdr:colOff>514351</xdr:colOff>
      <xdr:row>6</xdr:row>
      <xdr:rowOff>648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1551" y="285750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752475</xdr:colOff>
      <xdr:row>7</xdr:row>
      <xdr:rowOff>57150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1524000" y="180975"/>
          <a:ext cx="179736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a 1 de Enero de 2020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2</xdr:col>
      <xdr:colOff>38098</xdr:colOff>
      <xdr:row>8</xdr:row>
      <xdr:rowOff>138021</xdr:rowOff>
    </xdr:from>
    <xdr:to>
      <xdr:col>12</xdr:col>
      <xdr:colOff>758071</xdr:colOff>
      <xdr:row>10</xdr:row>
      <xdr:rowOff>29652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1562098" y="1585821"/>
          <a:ext cx="17941173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Colegio, Sexo y Modalidad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1371600</xdr:colOff>
      <xdr:row>0</xdr:row>
      <xdr:rowOff>47625</xdr:rowOff>
    </xdr:from>
    <xdr:to>
      <xdr:col>8</xdr:col>
      <xdr:colOff>1238250</xdr:colOff>
      <xdr:row>0</xdr:row>
      <xdr:rowOff>438150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 flipH="1">
          <a:off x="10829925" y="47625"/>
          <a:ext cx="152400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38100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762000" y="190500"/>
          <a:ext cx="98869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a 1 de Enero de 2020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8</xdr:col>
      <xdr:colOff>29745</xdr:colOff>
      <xdr:row>9</xdr:row>
      <xdr:rowOff>191577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771524" y="1547721"/>
          <a:ext cx="9869071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19050</xdr:colOff>
      <xdr:row>3</xdr:row>
      <xdr:rowOff>28575</xdr:rowOff>
    </xdr:from>
    <xdr:to>
      <xdr:col>10</xdr:col>
      <xdr:colOff>409575</xdr:colOff>
      <xdr:row>5</xdr:row>
      <xdr:rowOff>38100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/>
      </xdr:nvSpPr>
      <xdr:spPr>
        <a:xfrm flipH="1">
          <a:off x="11553825" y="6000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695325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/>
      </xdr:nvSpPr>
      <xdr:spPr>
        <a:xfrm>
          <a:off x="762000" y="190500"/>
          <a:ext cx="105346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a 1 de Enero de 2020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9</xdr:col>
      <xdr:colOff>685799</xdr:colOff>
      <xdr:row>9</xdr:row>
      <xdr:rowOff>191577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SpPr/>
      </xdr:nvSpPr>
      <xdr:spPr>
        <a:xfrm>
          <a:off x="771524" y="1547721"/>
          <a:ext cx="105156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390525</xdr:colOff>
      <xdr:row>6</xdr:row>
      <xdr:rowOff>9525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9000000}"/>
            </a:ext>
          </a:extLst>
        </xdr:cNvPr>
        <xdr:cNvSpPr/>
      </xdr:nvSpPr>
      <xdr:spPr>
        <a:xfrm flipH="1">
          <a:off x="12125325" y="7620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76200</xdr:rowOff>
    </xdr:from>
    <xdr:to>
      <xdr:col>7</xdr:col>
      <xdr:colOff>25694</xdr:colOff>
      <xdr:row>7</xdr:row>
      <xdr:rowOff>133350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752475" y="257175"/>
          <a:ext cx="8941094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2020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8</xdr:row>
      <xdr:rowOff>147546</xdr:rowOff>
    </xdr:from>
    <xdr:to>
      <xdr:col>7</xdr:col>
      <xdr:colOff>47625</xdr:colOff>
      <xdr:row>10</xdr:row>
      <xdr:rowOff>39177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790574" y="1595346"/>
          <a:ext cx="892492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142875</xdr:colOff>
      <xdr:row>6</xdr:row>
      <xdr:rowOff>28575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 flipH="1">
          <a:off x="10429875" y="7239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57150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762000" y="180975"/>
          <a:ext cx="80676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2020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752474</xdr:colOff>
      <xdr:row>8</xdr:row>
      <xdr:rowOff>147546</xdr:rowOff>
    </xdr:from>
    <xdr:to>
      <xdr:col>6</xdr:col>
      <xdr:colOff>747410</xdr:colOff>
      <xdr:row>10</xdr:row>
      <xdr:rowOff>20127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>
        <a:xfrm>
          <a:off x="752474" y="1595346"/>
          <a:ext cx="805308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38100</xdr:colOff>
      <xdr:row>3</xdr:row>
      <xdr:rowOff>38100</xdr:rowOff>
    </xdr:from>
    <xdr:to>
      <xdr:col>9</xdr:col>
      <xdr:colOff>142875</xdr:colOff>
      <xdr:row>5</xdr:row>
      <xdr:rowOff>66675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/>
      </xdr:nvSpPr>
      <xdr:spPr>
        <a:xfrm flipH="1">
          <a:off x="9620250" y="5810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581026</xdr:colOff>
      <xdr:row>0</xdr:row>
      <xdr:rowOff>171450</xdr:rowOff>
    </xdr:from>
    <xdr:to>
      <xdr:col>5</xdr:col>
      <xdr:colOff>219076</xdr:colOff>
      <xdr:row>7</xdr:row>
      <xdr:rowOff>47625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581026" y="171450"/>
          <a:ext cx="64008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108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2020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19049</xdr:colOff>
      <xdr:row>8</xdr:row>
      <xdr:rowOff>23721</xdr:rowOff>
    </xdr:from>
    <xdr:to>
      <xdr:col>5</xdr:col>
      <xdr:colOff>38100</xdr:colOff>
      <xdr:row>9</xdr:row>
      <xdr:rowOff>201102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>
        <a:xfrm>
          <a:off x="781049" y="1471521"/>
          <a:ext cx="6019801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Plazas 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390525</xdr:colOff>
      <xdr:row>5</xdr:row>
      <xdr:rowOff>28575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/>
      </xdr:nvSpPr>
      <xdr:spPr>
        <a:xfrm flipH="1">
          <a:off x="7524750" y="5429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171450</xdr:rowOff>
    </xdr:from>
    <xdr:to>
      <xdr:col>5</xdr:col>
      <xdr:colOff>200025</xdr:colOff>
      <xdr:row>7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F00-000006000000}"/>
            </a:ext>
          </a:extLst>
        </xdr:cNvPr>
        <xdr:cNvSpPr/>
      </xdr:nvSpPr>
      <xdr:spPr>
        <a:xfrm>
          <a:off x="771525" y="171450"/>
          <a:ext cx="62769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2020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704850</xdr:colOff>
      <xdr:row>8</xdr:row>
      <xdr:rowOff>138021</xdr:rowOff>
    </xdr:from>
    <xdr:to>
      <xdr:col>5</xdr:col>
      <xdr:colOff>19051</xdr:colOff>
      <xdr:row>10</xdr:row>
      <xdr:rowOff>10602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SpPr/>
      </xdr:nvSpPr>
      <xdr:spPr>
        <a:xfrm>
          <a:off x="704850" y="1585821"/>
          <a:ext cx="616267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Plazas 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76200</xdr:colOff>
      <xdr:row>2</xdr:row>
      <xdr:rowOff>171450</xdr:rowOff>
    </xdr:from>
    <xdr:to>
      <xdr:col>7</xdr:col>
      <xdr:colOff>466725</xdr:colOff>
      <xdr:row>5</xdr:row>
      <xdr:rowOff>19050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 flipH="1">
          <a:off x="7686675" y="5334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8</xdr:col>
      <xdr:colOff>666749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761999" y="190500"/>
          <a:ext cx="103346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Admon de Justicia 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2020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733425</xdr:colOff>
      <xdr:row>3</xdr:row>
      <xdr:rowOff>0</xdr:rowOff>
    </xdr:from>
    <xdr:to>
      <xdr:col>11</xdr:col>
      <xdr:colOff>361950</xdr:colOff>
      <xdr:row>5</xdr:row>
      <xdr:rowOff>9525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SpPr/>
      </xdr:nvSpPr>
      <xdr:spPr>
        <a:xfrm flipH="1">
          <a:off x="101822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8</xdr:row>
      <xdr:rowOff>0</xdr:rowOff>
    </xdr:from>
    <xdr:to>
      <xdr:col>8</xdr:col>
      <xdr:colOff>676275</xdr:colOff>
      <xdr:row>9</xdr:row>
      <xdr:rowOff>167856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xmlns="" id="{00000000-0008-0000-1000-00000B000000}"/>
            </a:ext>
          </a:extLst>
        </xdr:cNvPr>
        <xdr:cNvSpPr/>
      </xdr:nvSpPr>
      <xdr:spPr>
        <a:xfrm>
          <a:off x="800100" y="1619250"/>
          <a:ext cx="1030605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0</xdr:rowOff>
    </xdr:from>
    <xdr:to>
      <xdr:col>8</xdr:col>
      <xdr:colOff>247651</xdr:colOff>
      <xdr:row>7</xdr:row>
      <xdr:rowOff>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790576" y="190500"/>
          <a:ext cx="105346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2020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8</xdr:row>
      <xdr:rowOff>23721</xdr:rowOff>
    </xdr:from>
    <xdr:to>
      <xdr:col>8</xdr:col>
      <xdr:colOff>238125</xdr:colOff>
      <xdr:row>9</xdr:row>
      <xdr:rowOff>191577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800100" y="1547721"/>
          <a:ext cx="105156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 flipH="1">
          <a:off x="10801350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0</xdr:rowOff>
    </xdr:from>
    <xdr:to>
      <xdr:col>7</xdr:col>
      <xdr:colOff>704851</xdr:colOff>
      <xdr:row>7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781051" y="190500"/>
          <a:ext cx="92964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2020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8</xdr:row>
      <xdr:rowOff>23721</xdr:rowOff>
    </xdr:from>
    <xdr:to>
      <xdr:col>7</xdr:col>
      <xdr:colOff>685800</xdr:colOff>
      <xdr:row>9</xdr:row>
      <xdr:rowOff>191577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771526" y="1547721"/>
          <a:ext cx="9286874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857250</xdr:colOff>
      <xdr:row>3</xdr:row>
      <xdr:rowOff>9525</xdr:rowOff>
    </xdr:from>
    <xdr:to>
      <xdr:col>10</xdr:col>
      <xdr:colOff>361950</xdr:colOff>
      <xdr:row>5</xdr:row>
      <xdr:rowOff>19050</xdr:rowOff>
    </xdr:to>
    <xdr:sp macro="" textlink="">
      <xdr:nvSpPr>
        <xdr:cNvPr id="12" name="1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 flipH="1">
          <a:off x="10915650" y="5810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571500</xdr:colOff>
      <xdr:row>7</xdr:row>
      <xdr:rowOff>57150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762000" y="180975"/>
          <a:ext cx="96297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2020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9</xdr:row>
      <xdr:rowOff>14196</xdr:rowOff>
    </xdr:from>
    <xdr:to>
      <xdr:col>7</xdr:col>
      <xdr:colOff>571500</xdr:colOff>
      <xdr:row>10</xdr:row>
      <xdr:rowOff>115377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781050" y="1642971"/>
          <a:ext cx="961072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933450</xdr:colOff>
      <xdr:row>2</xdr:row>
      <xdr:rowOff>171450</xdr:rowOff>
    </xdr:from>
    <xdr:to>
      <xdr:col>10</xdr:col>
      <xdr:colOff>381000</xdr:colOff>
      <xdr:row>5</xdr:row>
      <xdr:rowOff>19050</xdr:rowOff>
    </xdr:to>
    <xdr:sp macro="" textlink="">
      <xdr:nvSpPr>
        <xdr:cNvPr id="12" name="1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/>
      </xdr:nvSpPr>
      <xdr:spPr>
        <a:xfrm flipH="1">
          <a:off x="11306175" y="5334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762000" y="190500"/>
          <a:ext cx="86582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2020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6</xdr:col>
      <xdr:colOff>755867</xdr:colOff>
      <xdr:row>9</xdr:row>
      <xdr:rowOff>191577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771524" y="1547721"/>
          <a:ext cx="8642568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390525</xdr:colOff>
      <xdr:row>5</xdr:row>
      <xdr:rowOff>9525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 flipH="1">
          <a:off x="101822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180975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 flipH="1">
          <a:off x="104108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57150</xdr:colOff>
      <xdr:row>7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762000" y="190500"/>
          <a:ext cx="81438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2020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7</xdr:col>
      <xdr:colOff>29615</xdr:colOff>
      <xdr:row>9</xdr:row>
      <xdr:rowOff>191577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>
          <a:off x="771524" y="1547721"/>
          <a:ext cx="810681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285750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 flipH="1">
          <a:off x="1035367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752475</xdr:colOff>
      <xdr:row>7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762000" y="190500"/>
          <a:ext cx="83629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2020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7</xdr:col>
      <xdr:colOff>9525</xdr:colOff>
      <xdr:row>9</xdr:row>
      <xdr:rowOff>191577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>
        <a:xfrm>
          <a:off x="771524" y="1547721"/>
          <a:ext cx="837247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59572</xdr:colOff>
      <xdr:row>7</xdr:row>
      <xdr:rowOff>57150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762000" y="180975"/>
          <a:ext cx="8412997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 a 1 de Enero de 2020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90396</xdr:rowOff>
    </xdr:from>
    <xdr:to>
      <xdr:col>7</xdr:col>
      <xdr:colOff>57151</xdr:colOff>
      <xdr:row>9</xdr:row>
      <xdr:rowOff>267777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790576" y="1538196"/>
          <a:ext cx="83820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390525</xdr:colOff>
      <xdr:row>5</xdr:row>
      <xdr:rowOff>28575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/>
      </xdr:nvSpPr>
      <xdr:spPr>
        <a:xfrm flipH="1">
          <a:off x="9877425" y="5429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171450</xdr:rowOff>
    </xdr:from>
    <xdr:to>
      <xdr:col>6</xdr:col>
      <xdr:colOff>714374</xdr:colOff>
      <xdr:row>7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/>
      </xdr:nvSpPr>
      <xdr:spPr>
        <a:xfrm>
          <a:off x="762000" y="171450"/>
          <a:ext cx="8553449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 a 1 de Enero de 2020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39425</xdr:colOff>
      <xdr:row>8</xdr:row>
      <xdr:rowOff>166596</xdr:rowOff>
    </xdr:from>
    <xdr:to>
      <xdr:col>7</xdr:col>
      <xdr:colOff>19050</xdr:colOff>
      <xdr:row>10</xdr:row>
      <xdr:rowOff>58227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/>
      </xdr:nvSpPr>
      <xdr:spPr>
        <a:xfrm>
          <a:off x="801425" y="1614396"/>
          <a:ext cx="85807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971550</xdr:colOff>
      <xdr:row>3</xdr:row>
      <xdr:rowOff>19050</xdr:rowOff>
    </xdr:from>
    <xdr:to>
      <xdr:col>9</xdr:col>
      <xdr:colOff>381000</xdr:colOff>
      <xdr:row>5</xdr:row>
      <xdr:rowOff>47625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/>
      </xdr:nvSpPr>
      <xdr:spPr>
        <a:xfrm flipH="1">
          <a:off x="9134475" y="5619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3"/>
  <sheetViews>
    <sheetView tabSelected="1" workbookViewId="0"/>
  </sheetViews>
  <sheetFormatPr baseColWidth="10" defaultRowHeight="15" x14ac:dyDescent="0.25"/>
  <cols>
    <col min="3" max="3" width="10.5703125" customWidth="1"/>
    <col min="9" max="9" width="11.85546875" customWidth="1"/>
  </cols>
  <sheetData>
    <row r="1" spans="3:8" ht="22.5" customHeight="1" x14ac:dyDescent="0.25"/>
    <row r="2" spans="3:8" ht="22.5" customHeight="1" x14ac:dyDescent="0.25"/>
    <row r="3" spans="3:8" ht="18" x14ac:dyDescent="0.25">
      <c r="D3" s="15"/>
    </row>
    <row r="4" spans="3:8" x14ac:dyDescent="0.25">
      <c r="D4" s="14"/>
    </row>
    <row r="5" spans="3:8" x14ac:dyDescent="0.25">
      <c r="D5" s="14"/>
    </row>
    <row r="13" spans="3:8" ht="15.75" x14ac:dyDescent="0.25">
      <c r="C13" s="47" t="s">
        <v>98</v>
      </c>
      <c r="D13" s="47"/>
      <c r="E13" s="47"/>
      <c r="F13" s="47"/>
      <c r="G13" s="47"/>
    </row>
    <row r="14" spans="3:8" ht="15.75" x14ac:dyDescent="0.25">
      <c r="C14" s="4"/>
      <c r="D14" s="4"/>
      <c r="E14" s="4"/>
      <c r="F14" s="4"/>
    </row>
    <row r="15" spans="3:8" x14ac:dyDescent="0.25">
      <c r="D15" s="48" t="s">
        <v>99</v>
      </c>
      <c r="E15" s="48"/>
      <c r="F15" s="48"/>
      <c r="G15" s="48"/>
      <c r="H15" s="48"/>
    </row>
    <row r="16" spans="3:8" x14ac:dyDescent="0.25">
      <c r="D16" s="48" t="s">
        <v>100</v>
      </c>
      <c r="E16" s="48"/>
      <c r="F16" s="48"/>
      <c r="G16" s="48"/>
    </row>
    <row r="17" spans="3:11" x14ac:dyDescent="0.25">
      <c r="D17" s="48" t="s">
        <v>101</v>
      </c>
      <c r="E17" s="48"/>
      <c r="F17" s="48"/>
      <c r="G17" s="48"/>
    </row>
    <row r="19" spans="3:11" ht="15.75" x14ac:dyDescent="0.25">
      <c r="C19" s="47" t="s">
        <v>102</v>
      </c>
      <c r="D19" s="47"/>
      <c r="E19" s="47"/>
      <c r="F19" s="47"/>
      <c r="G19" s="47"/>
    </row>
    <row r="20" spans="3:11" ht="15.75" x14ac:dyDescent="0.25">
      <c r="C20" s="4"/>
      <c r="D20" s="4"/>
      <c r="E20" s="4"/>
      <c r="F20" s="4"/>
    </row>
    <row r="21" spans="3:11" x14ac:dyDescent="0.25">
      <c r="D21" s="48" t="s">
        <v>103</v>
      </c>
      <c r="E21" s="48"/>
      <c r="F21" s="48"/>
      <c r="G21" s="48"/>
      <c r="H21" s="48"/>
      <c r="I21" s="48"/>
      <c r="J21" s="48"/>
    </row>
    <row r="22" spans="3:11" ht="15.75" x14ac:dyDescent="0.25">
      <c r="D22" s="48" t="s">
        <v>104</v>
      </c>
      <c r="E22" s="48"/>
      <c r="F22" s="48"/>
      <c r="G22" s="48"/>
      <c r="H22" s="48"/>
      <c r="I22" s="5"/>
    </row>
    <row r="23" spans="3:11" ht="15.75" x14ac:dyDescent="0.25">
      <c r="D23" s="48" t="s">
        <v>105</v>
      </c>
      <c r="E23" s="48"/>
      <c r="F23" s="48"/>
      <c r="G23" s="48"/>
      <c r="H23" s="48"/>
      <c r="I23" s="5"/>
    </row>
    <row r="25" spans="3:11" ht="15.75" x14ac:dyDescent="0.25">
      <c r="C25" s="47" t="s">
        <v>106</v>
      </c>
      <c r="D25" s="47"/>
      <c r="E25" s="47"/>
      <c r="F25" s="47"/>
      <c r="G25" s="47"/>
    </row>
    <row r="26" spans="3:11" ht="15.75" x14ac:dyDescent="0.25">
      <c r="C26" s="4"/>
      <c r="D26" s="4"/>
      <c r="E26" s="4"/>
      <c r="F26" s="4"/>
    </row>
    <row r="27" spans="3:11" ht="15.75" x14ac:dyDescent="0.25">
      <c r="C27" s="7"/>
      <c r="D27" s="48" t="s">
        <v>168</v>
      </c>
      <c r="E27" s="48"/>
      <c r="F27" s="48"/>
      <c r="G27" s="48"/>
      <c r="H27" s="48"/>
      <c r="I27" s="48"/>
      <c r="J27" s="48"/>
      <c r="K27" s="8"/>
    </row>
    <row r="28" spans="3:11" x14ac:dyDescent="0.25">
      <c r="D28" s="48" t="s">
        <v>164</v>
      </c>
      <c r="E28" s="48"/>
      <c r="F28" s="48"/>
      <c r="G28" s="48"/>
      <c r="H28" s="48"/>
    </row>
    <row r="29" spans="3:11" x14ac:dyDescent="0.25">
      <c r="D29" s="48" t="s">
        <v>107</v>
      </c>
      <c r="E29" s="48"/>
      <c r="F29" s="48"/>
      <c r="G29" s="48"/>
      <c r="H29" s="48"/>
      <c r="I29" s="48"/>
    </row>
    <row r="31" spans="3:11" ht="15.75" x14ac:dyDescent="0.25">
      <c r="C31" s="47" t="s">
        <v>108</v>
      </c>
      <c r="D31" s="47"/>
      <c r="E31" s="47"/>
      <c r="F31" s="47"/>
      <c r="G31" s="47"/>
    </row>
    <row r="32" spans="3:11" ht="15.75" x14ac:dyDescent="0.25">
      <c r="C32" s="4"/>
      <c r="D32" s="4"/>
      <c r="E32" s="4"/>
      <c r="F32" s="4"/>
    </row>
    <row r="33" spans="3:10" x14ac:dyDescent="0.25">
      <c r="D33" s="48" t="s">
        <v>109</v>
      </c>
      <c r="E33" s="48"/>
      <c r="F33" s="48"/>
      <c r="G33" s="48"/>
      <c r="H33" s="48"/>
    </row>
    <row r="34" spans="3:10" x14ac:dyDescent="0.25">
      <c r="D34" s="48" t="s">
        <v>110</v>
      </c>
      <c r="E34" s="48"/>
      <c r="F34" s="48"/>
      <c r="G34" s="48"/>
    </row>
    <row r="36" spans="3:10" ht="15.75" x14ac:dyDescent="0.25">
      <c r="C36" s="47" t="s">
        <v>111</v>
      </c>
      <c r="D36" s="47"/>
      <c r="E36" s="47"/>
      <c r="F36" s="47"/>
      <c r="G36" s="47"/>
    </row>
    <row r="37" spans="3:10" ht="15.75" x14ac:dyDescent="0.25">
      <c r="C37" s="4"/>
      <c r="D37" s="4"/>
      <c r="E37" s="4"/>
      <c r="F37" s="4"/>
    </row>
    <row r="38" spans="3:10" x14ac:dyDescent="0.25">
      <c r="D38" s="48" t="s">
        <v>167</v>
      </c>
      <c r="E38" s="48"/>
      <c r="F38" s="48"/>
      <c r="G38" s="48"/>
      <c r="H38" s="48"/>
      <c r="I38" s="48"/>
      <c r="J38" s="48"/>
    </row>
    <row r="39" spans="3:10" x14ac:dyDescent="0.25">
      <c r="D39" s="48" t="s">
        <v>112</v>
      </c>
      <c r="E39" s="48"/>
      <c r="F39" s="48"/>
      <c r="G39" s="48"/>
      <c r="H39" s="48"/>
      <c r="I39" s="48"/>
      <c r="J39" s="48"/>
    </row>
    <row r="40" spans="3:10" x14ac:dyDescent="0.25">
      <c r="D40" s="48" t="s">
        <v>113</v>
      </c>
      <c r="E40" s="48"/>
      <c r="F40" s="48"/>
      <c r="G40" s="48"/>
      <c r="H40" s="48"/>
      <c r="I40" s="48"/>
      <c r="J40" s="48"/>
    </row>
    <row r="41" spans="3:10" x14ac:dyDescent="0.25">
      <c r="D41" s="48" t="s">
        <v>114</v>
      </c>
      <c r="E41" s="48"/>
      <c r="F41" s="48"/>
      <c r="G41" s="48"/>
      <c r="H41" s="48"/>
      <c r="I41" s="48"/>
      <c r="J41" s="48"/>
    </row>
    <row r="43" spans="3:10" ht="15.75" x14ac:dyDescent="0.25">
      <c r="C43" s="47" t="s">
        <v>115</v>
      </c>
      <c r="D43" s="47"/>
      <c r="E43" s="47"/>
      <c r="F43" s="47"/>
      <c r="G43" s="47"/>
    </row>
  </sheetData>
  <mergeCells count="21">
    <mergeCell ref="C13:G13"/>
    <mergeCell ref="C19:G19"/>
    <mergeCell ref="C25:G25"/>
    <mergeCell ref="D41:J41"/>
    <mergeCell ref="C43:G43"/>
    <mergeCell ref="D22:H22"/>
    <mergeCell ref="D23:H23"/>
    <mergeCell ref="D15:H15"/>
    <mergeCell ref="D16:G16"/>
    <mergeCell ref="D17:G17"/>
    <mergeCell ref="D21:J21"/>
    <mergeCell ref="D27:J27"/>
    <mergeCell ref="D38:J38"/>
    <mergeCell ref="D39:J39"/>
    <mergeCell ref="D40:J40"/>
    <mergeCell ref="C31:G31"/>
    <mergeCell ref="C36:G36"/>
    <mergeCell ref="D28:H28"/>
    <mergeCell ref="D29:I29"/>
    <mergeCell ref="D33:H33"/>
    <mergeCell ref="D34:G34"/>
  </mergeCells>
  <hyperlinks>
    <hyperlink ref="D15" location="'Abogados por CCAA'!A1" display="1.1. Abogados por Comunidades Autónomas"/>
    <hyperlink ref="D16" location="'Abogados por Provincia'!A1" display="1.2. Abogados por provincias"/>
    <hyperlink ref="D17:F17" location="'Abogados por Colegios'!A1" display="1.3. Abogados por Colegios"/>
    <hyperlink ref="D21:I21" location="'Procuradores por Sexo y CCAA'!A1" display="2.1. Procuradores por sexo y Comunidades Autónomas"/>
    <hyperlink ref="D22:H22" location="'Procuradores por Sexo y Provinc'!A1" display="2.2. Procuradores por sexo y Provincias"/>
    <hyperlink ref="D23:H23" location="'Procuradores por Sexo y Colegio'!A1" display="2.3. Procuradores por sexo y Colegios"/>
    <hyperlink ref="D33:H33" location="'Notarios por CCAA'!A1" display="4.1. Notarios por Comunidades Autónomas"/>
    <hyperlink ref="D34:G34" location="'Notarios por Provincia'!A1" display="4.2. Notarios por Provincias"/>
    <hyperlink ref="C43:F43" location="Resumen!A1" display="6. Resumen"/>
    <hyperlink ref="D27:K27" location="'Graduados por Sexo y CCAA'!A1" display="3.1. Graduados Sociales por sexo y  por Comunidades Autónomas"/>
    <hyperlink ref="D28:H28" location="'Graduados por Sexo y Colegio'!A1" display="3.2. Graduados Sociales por sexo y Colegio"/>
    <hyperlink ref="D29:I29" location="'Graduados por Sexo y Modalidad'!A1" display="3.3. Graduados Sociales por Colegio, sexo y modalidad"/>
    <hyperlink ref="D38:I38" location="'Registradores por Sexo y CCAA'!A1" display="5.1. Registradores por sexo y  Comunidades Autónomas"/>
    <hyperlink ref="D39:H39" location="'Registradores por Sexo y Provin'!A1" display="5.2. Registradores por sexo y  provincias"/>
    <hyperlink ref="D40:J40" location="'Plazas Registradores por CCAA'!A1" display="5.3. Plazas de Registradores por Comunidades Autónomas"/>
    <hyperlink ref="D41:H41" location="'Plazas Registradores Provincia'!A1" display="5.4. Plazas de Registradores por Provincias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64"/>
  <sheetViews>
    <sheetView workbookViewId="0">
      <selection activeCell="H1" sqref="H1"/>
    </sheetView>
  </sheetViews>
  <sheetFormatPr baseColWidth="10" defaultRowHeight="14.25" x14ac:dyDescent="0.2"/>
  <cols>
    <col min="1" max="1" width="2.85546875" style="9" customWidth="1"/>
    <col min="2" max="2" width="5" style="9" customWidth="1"/>
    <col min="3" max="3" width="34.5703125" style="9" customWidth="1"/>
    <col min="4" max="12" width="24.85546875" style="9" customWidth="1"/>
    <col min="13" max="13" width="11.42578125" style="9"/>
    <col min="14" max="14" width="17" style="9" customWidth="1"/>
    <col min="15" max="16384" width="11.42578125" style="9"/>
  </cols>
  <sheetData>
    <row r="1" spans="3:12" ht="41.25" customHeight="1" x14ac:dyDescent="0.2"/>
    <row r="9" spans="3:12" x14ac:dyDescent="0.2">
      <c r="J9" s="10"/>
      <c r="K9" s="10"/>
      <c r="L9" s="10"/>
    </row>
    <row r="10" spans="3:12" ht="22.5" x14ac:dyDescent="0.25">
      <c r="C10" s="2"/>
      <c r="J10" s="52"/>
      <c r="K10" s="53"/>
      <c r="L10" s="10"/>
    </row>
    <row r="11" spans="3:12" x14ac:dyDescent="0.2">
      <c r="J11" s="10"/>
      <c r="K11" s="10"/>
      <c r="L11" s="10"/>
    </row>
    <row r="12" spans="3:12" ht="15" x14ac:dyDescent="0.2">
      <c r="C12" s="1"/>
    </row>
    <row r="14" spans="3:12" ht="42" customHeight="1" x14ac:dyDescent="0.2">
      <c r="D14" s="54" t="s">
        <v>71</v>
      </c>
      <c r="E14" s="55"/>
      <c r="F14" s="56"/>
      <c r="G14" s="57" t="s">
        <v>73</v>
      </c>
      <c r="H14" s="55"/>
      <c r="I14" s="56"/>
      <c r="J14" s="57" t="s">
        <v>72</v>
      </c>
      <c r="K14" s="55"/>
      <c r="L14" s="56"/>
    </row>
    <row r="15" spans="3:12" ht="36.75" customHeight="1" thickBot="1" x14ac:dyDescent="0.25">
      <c r="C15" s="21" t="s">
        <v>125</v>
      </c>
      <c r="D15" s="37" t="s">
        <v>136</v>
      </c>
      <c r="E15" s="37" t="s">
        <v>137</v>
      </c>
      <c r="F15" s="38" t="s">
        <v>55</v>
      </c>
      <c r="G15" s="37" t="s">
        <v>136</v>
      </c>
      <c r="H15" s="37" t="s">
        <v>137</v>
      </c>
      <c r="I15" s="38" t="s">
        <v>138</v>
      </c>
      <c r="J15" s="37" t="s">
        <v>136</v>
      </c>
      <c r="K15" s="37" t="s">
        <v>137</v>
      </c>
      <c r="L15" s="38" t="s">
        <v>139</v>
      </c>
    </row>
    <row r="16" spans="3:12" ht="15.75" thickBot="1" x14ac:dyDescent="0.25">
      <c r="C16" s="24" t="s">
        <v>177</v>
      </c>
      <c r="D16" s="25">
        <f t="shared" ref="D16:D58" si="0">G16+J16</f>
        <v>367</v>
      </c>
      <c r="E16" s="26">
        <f t="shared" ref="E16:E58" si="1">H16+K16</f>
        <v>365</v>
      </c>
      <c r="F16" s="30">
        <f t="shared" ref="F16:F58" si="2">SUM(D16:E16)</f>
        <v>732</v>
      </c>
      <c r="G16" s="25">
        <v>183</v>
      </c>
      <c r="H16" s="26">
        <v>132</v>
      </c>
      <c r="I16" s="30">
        <f t="shared" ref="I16:I58" si="3">SUM(G16:H16)</f>
        <v>315</v>
      </c>
      <c r="J16" s="25">
        <v>184</v>
      </c>
      <c r="K16" s="26">
        <v>233</v>
      </c>
      <c r="L16" s="30">
        <f t="shared" ref="L16:L58" si="4">SUM(J16:K16)</f>
        <v>417</v>
      </c>
    </row>
    <row r="17" spans="3:12" ht="15.75" thickBot="1" x14ac:dyDescent="0.25">
      <c r="C17" s="24" t="s">
        <v>126</v>
      </c>
      <c r="D17" s="25">
        <f t="shared" si="0"/>
        <v>51</v>
      </c>
      <c r="E17" s="26">
        <f t="shared" si="1"/>
        <v>74</v>
      </c>
      <c r="F17" s="30">
        <f t="shared" si="2"/>
        <v>125</v>
      </c>
      <c r="G17" s="25">
        <v>28</v>
      </c>
      <c r="H17" s="26">
        <v>26</v>
      </c>
      <c r="I17" s="30">
        <f t="shared" si="3"/>
        <v>54</v>
      </c>
      <c r="J17" s="25">
        <v>23</v>
      </c>
      <c r="K17" s="26">
        <v>48</v>
      </c>
      <c r="L17" s="30">
        <f t="shared" si="4"/>
        <v>71</v>
      </c>
    </row>
    <row r="18" spans="3:12" ht="15.75" thickBot="1" x14ac:dyDescent="0.25">
      <c r="C18" s="24" t="s">
        <v>9</v>
      </c>
      <c r="D18" s="25">
        <f t="shared" si="0"/>
        <v>61</v>
      </c>
      <c r="E18" s="26">
        <f t="shared" si="1"/>
        <v>36</v>
      </c>
      <c r="F18" s="30">
        <f t="shared" si="2"/>
        <v>97</v>
      </c>
      <c r="G18" s="25">
        <v>32</v>
      </c>
      <c r="H18" s="26">
        <v>19</v>
      </c>
      <c r="I18" s="30">
        <f t="shared" si="3"/>
        <v>51</v>
      </c>
      <c r="J18" s="25">
        <v>29</v>
      </c>
      <c r="K18" s="26">
        <v>17</v>
      </c>
      <c r="L18" s="30">
        <f t="shared" si="4"/>
        <v>46</v>
      </c>
    </row>
    <row r="19" spans="3:12" ht="15.75" thickBot="1" x14ac:dyDescent="0.25">
      <c r="C19" s="24" t="s">
        <v>127</v>
      </c>
      <c r="D19" s="25">
        <f t="shared" si="0"/>
        <v>551</v>
      </c>
      <c r="E19" s="26">
        <f t="shared" si="1"/>
        <v>311</v>
      </c>
      <c r="F19" s="30">
        <f t="shared" si="2"/>
        <v>862</v>
      </c>
      <c r="G19" s="25">
        <v>303</v>
      </c>
      <c r="H19" s="26">
        <v>148</v>
      </c>
      <c r="I19" s="30">
        <f t="shared" si="3"/>
        <v>451</v>
      </c>
      <c r="J19" s="25">
        <v>248</v>
      </c>
      <c r="K19" s="26">
        <v>163</v>
      </c>
      <c r="L19" s="30">
        <f t="shared" si="4"/>
        <v>411</v>
      </c>
    </row>
    <row r="20" spans="3:12" ht="15.75" thickBot="1" x14ac:dyDescent="0.25">
      <c r="C20" s="24" t="s">
        <v>10</v>
      </c>
      <c r="D20" s="25">
        <f t="shared" si="0"/>
        <v>212</v>
      </c>
      <c r="E20" s="26">
        <f t="shared" si="1"/>
        <v>102</v>
      </c>
      <c r="F20" s="30">
        <f t="shared" si="2"/>
        <v>314</v>
      </c>
      <c r="G20" s="25">
        <v>106</v>
      </c>
      <c r="H20" s="26">
        <v>42</v>
      </c>
      <c r="I20" s="30">
        <f t="shared" si="3"/>
        <v>148</v>
      </c>
      <c r="J20" s="25">
        <v>106</v>
      </c>
      <c r="K20" s="26">
        <v>60</v>
      </c>
      <c r="L20" s="30">
        <f t="shared" si="4"/>
        <v>166</v>
      </c>
    </row>
    <row r="21" spans="3:12" ht="15.75" thickBot="1" x14ac:dyDescent="0.25">
      <c r="C21" s="24" t="s">
        <v>62</v>
      </c>
      <c r="D21" s="25">
        <f t="shared" si="0"/>
        <v>369</v>
      </c>
      <c r="E21" s="26">
        <f t="shared" si="1"/>
        <v>344</v>
      </c>
      <c r="F21" s="30">
        <f t="shared" si="2"/>
        <v>713</v>
      </c>
      <c r="G21" s="25">
        <v>195</v>
      </c>
      <c r="H21" s="26">
        <v>190</v>
      </c>
      <c r="I21" s="30">
        <f t="shared" si="3"/>
        <v>385</v>
      </c>
      <c r="J21" s="25">
        <v>174</v>
      </c>
      <c r="K21" s="26">
        <v>154</v>
      </c>
      <c r="L21" s="30">
        <f t="shared" si="4"/>
        <v>328</v>
      </c>
    </row>
    <row r="22" spans="3:12" ht="15.75" thickBot="1" x14ac:dyDescent="0.25">
      <c r="C22" s="24" t="s">
        <v>35</v>
      </c>
      <c r="D22" s="25">
        <f t="shared" si="0"/>
        <v>251</v>
      </c>
      <c r="E22" s="26">
        <f t="shared" si="1"/>
        <v>370</v>
      </c>
      <c r="F22" s="30">
        <f t="shared" si="2"/>
        <v>621</v>
      </c>
      <c r="G22" s="25">
        <v>121</v>
      </c>
      <c r="H22" s="26">
        <v>156</v>
      </c>
      <c r="I22" s="30">
        <f t="shared" si="3"/>
        <v>277</v>
      </c>
      <c r="J22" s="25">
        <v>130</v>
      </c>
      <c r="K22" s="26">
        <v>214</v>
      </c>
      <c r="L22" s="30">
        <f t="shared" si="4"/>
        <v>344</v>
      </c>
    </row>
    <row r="23" spans="3:12" ht="15.75" thickBot="1" x14ac:dyDescent="0.25">
      <c r="C23" s="24" t="s">
        <v>57</v>
      </c>
      <c r="D23" s="25">
        <f t="shared" si="0"/>
        <v>27</v>
      </c>
      <c r="E23" s="26">
        <f t="shared" si="1"/>
        <v>32</v>
      </c>
      <c r="F23" s="30">
        <f t="shared" si="2"/>
        <v>59</v>
      </c>
      <c r="G23" s="25">
        <v>15</v>
      </c>
      <c r="H23" s="26">
        <v>17</v>
      </c>
      <c r="I23" s="30">
        <f t="shared" si="3"/>
        <v>32</v>
      </c>
      <c r="J23" s="25">
        <v>12</v>
      </c>
      <c r="K23" s="26">
        <v>15</v>
      </c>
      <c r="L23" s="30">
        <f t="shared" si="4"/>
        <v>27</v>
      </c>
    </row>
    <row r="24" spans="3:12" ht="15.75" thickBot="1" x14ac:dyDescent="0.25">
      <c r="C24" s="24" t="s">
        <v>11</v>
      </c>
      <c r="D24" s="25">
        <f t="shared" si="0"/>
        <v>145</v>
      </c>
      <c r="E24" s="26">
        <f t="shared" si="1"/>
        <v>39</v>
      </c>
      <c r="F24" s="30">
        <f t="shared" si="2"/>
        <v>184</v>
      </c>
      <c r="G24" s="25">
        <v>75</v>
      </c>
      <c r="H24" s="26">
        <v>18</v>
      </c>
      <c r="I24" s="30">
        <f t="shared" si="3"/>
        <v>93</v>
      </c>
      <c r="J24" s="25">
        <v>70</v>
      </c>
      <c r="K24" s="26">
        <v>21</v>
      </c>
      <c r="L24" s="30">
        <f t="shared" si="4"/>
        <v>91</v>
      </c>
    </row>
    <row r="25" spans="3:12" ht="15.75" thickBot="1" x14ac:dyDescent="0.25">
      <c r="C25" s="24" t="s">
        <v>12</v>
      </c>
      <c r="D25" s="25">
        <f t="shared" si="0"/>
        <v>394</v>
      </c>
      <c r="E25" s="26">
        <f t="shared" si="1"/>
        <v>207</v>
      </c>
      <c r="F25" s="30">
        <f t="shared" si="2"/>
        <v>601</v>
      </c>
      <c r="G25" s="25">
        <v>215</v>
      </c>
      <c r="H25" s="26">
        <v>93</v>
      </c>
      <c r="I25" s="30">
        <f t="shared" si="3"/>
        <v>308</v>
      </c>
      <c r="J25" s="25">
        <v>179</v>
      </c>
      <c r="K25" s="26">
        <v>114</v>
      </c>
      <c r="L25" s="30">
        <f t="shared" si="4"/>
        <v>293</v>
      </c>
    </row>
    <row r="26" spans="3:12" ht="15.75" thickBot="1" x14ac:dyDescent="0.25">
      <c r="C26" s="24" t="s">
        <v>13</v>
      </c>
      <c r="D26" s="25">
        <f t="shared" si="0"/>
        <v>1323</v>
      </c>
      <c r="E26" s="26">
        <f t="shared" si="1"/>
        <v>379</v>
      </c>
      <c r="F26" s="30">
        <f t="shared" si="2"/>
        <v>1702</v>
      </c>
      <c r="G26" s="25">
        <v>722</v>
      </c>
      <c r="H26" s="26">
        <v>217</v>
      </c>
      <c r="I26" s="30">
        <f t="shared" si="3"/>
        <v>939</v>
      </c>
      <c r="J26" s="25">
        <v>601</v>
      </c>
      <c r="K26" s="26">
        <v>162</v>
      </c>
      <c r="L26" s="30">
        <f t="shared" si="4"/>
        <v>763</v>
      </c>
    </row>
    <row r="27" spans="3:12" ht="15.75" thickBot="1" x14ac:dyDescent="0.25">
      <c r="C27" s="24" t="s">
        <v>134</v>
      </c>
      <c r="D27" s="25">
        <f t="shared" si="0"/>
        <v>117</v>
      </c>
      <c r="E27" s="26">
        <f t="shared" si="1"/>
        <v>120</v>
      </c>
      <c r="F27" s="30">
        <f t="shared" si="2"/>
        <v>237</v>
      </c>
      <c r="G27" s="25">
        <v>51</v>
      </c>
      <c r="H27" s="26">
        <v>61</v>
      </c>
      <c r="I27" s="30">
        <f t="shared" si="3"/>
        <v>112</v>
      </c>
      <c r="J27" s="25">
        <v>66</v>
      </c>
      <c r="K27" s="26">
        <v>59</v>
      </c>
      <c r="L27" s="30">
        <f t="shared" si="4"/>
        <v>125</v>
      </c>
    </row>
    <row r="28" spans="3:12" ht="15.75" thickBot="1" x14ac:dyDescent="0.25">
      <c r="C28" s="24" t="s">
        <v>14</v>
      </c>
      <c r="D28" s="25">
        <f t="shared" si="0"/>
        <v>37</v>
      </c>
      <c r="E28" s="26">
        <f t="shared" si="1"/>
        <v>38</v>
      </c>
      <c r="F28" s="30">
        <f t="shared" si="2"/>
        <v>75</v>
      </c>
      <c r="G28" s="25">
        <v>17</v>
      </c>
      <c r="H28" s="26">
        <v>17</v>
      </c>
      <c r="I28" s="30">
        <f t="shared" si="3"/>
        <v>34</v>
      </c>
      <c r="J28" s="25">
        <v>20</v>
      </c>
      <c r="K28" s="26">
        <v>21</v>
      </c>
      <c r="L28" s="30">
        <f t="shared" si="4"/>
        <v>41</v>
      </c>
    </row>
    <row r="29" spans="3:12" ht="15.75" thickBot="1" x14ac:dyDescent="0.25">
      <c r="C29" s="24" t="s">
        <v>58</v>
      </c>
      <c r="D29" s="25">
        <f t="shared" si="0"/>
        <v>45</v>
      </c>
      <c r="E29" s="26">
        <f t="shared" si="1"/>
        <v>19</v>
      </c>
      <c r="F29" s="30">
        <f t="shared" si="2"/>
        <v>64</v>
      </c>
      <c r="G29" s="25">
        <v>27</v>
      </c>
      <c r="H29" s="26">
        <v>6</v>
      </c>
      <c r="I29" s="30">
        <f t="shared" si="3"/>
        <v>33</v>
      </c>
      <c r="J29" s="25">
        <v>18</v>
      </c>
      <c r="K29" s="26">
        <v>13</v>
      </c>
      <c r="L29" s="30">
        <f t="shared" si="4"/>
        <v>31</v>
      </c>
    </row>
    <row r="30" spans="3:12" ht="15.75" thickBot="1" x14ac:dyDescent="0.25">
      <c r="C30" s="24" t="s">
        <v>15</v>
      </c>
      <c r="D30" s="25">
        <f t="shared" si="0"/>
        <v>474</v>
      </c>
      <c r="E30" s="26">
        <f t="shared" si="1"/>
        <v>97</v>
      </c>
      <c r="F30" s="30">
        <f t="shared" si="2"/>
        <v>571</v>
      </c>
      <c r="G30" s="25">
        <v>304</v>
      </c>
      <c r="H30" s="26">
        <v>65</v>
      </c>
      <c r="I30" s="30">
        <f t="shared" si="3"/>
        <v>369</v>
      </c>
      <c r="J30" s="25">
        <v>170</v>
      </c>
      <c r="K30" s="26">
        <v>32</v>
      </c>
      <c r="L30" s="30">
        <f t="shared" si="4"/>
        <v>202</v>
      </c>
    </row>
    <row r="31" spans="3:12" ht="15.75" thickBot="1" x14ac:dyDescent="0.25">
      <c r="C31" s="24" t="s">
        <v>41</v>
      </c>
      <c r="D31" s="25">
        <f t="shared" si="0"/>
        <v>88</v>
      </c>
      <c r="E31" s="26">
        <f t="shared" si="1"/>
        <v>105</v>
      </c>
      <c r="F31" s="30">
        <f t="shared" si="2"/>
        <v>193</v>
      </c>
      <c r="G31" s="25">
        <v>48</v>
      </c>
      <c r="H31" s="26">
        <v>58</v>
      </c>
      <c r="I31" s="30">
        <f t="shared" si="3"/>
        <v>106</v>
      </c>
      <c r="J31" s="25">
        <v>40</v>
      </c>
      <c r="K31" s="26">
        <v>47</v>
      </c>
      <c r="L31" s="30">
        <f t="shared" si="4"/>
        <v>87</v>
      </c>
    </row>
    <row r="32" spans="3:12" ht="15.75" thickBot="1" x14ac:dyDescent="0.25">
      <c r="C32" s="24" t="s">
        <v>16</v>
      </c>
      <c r="D32" s="25">
        <f t="shared" si="0"/>
        <v>177</v>
      </c>
      <c r="E32" s="26">
        <f t="shared" si="1"/>
        <v>107</v>
      </c>
      <c r="F32" s="30">
        <f t="shared" si="2"/>
        <v>284</v>
      </c>
      <c r="G32" s="25">
        <v>97</v>
      </c>
      <c r="H32" s="26">
        <v>48</v>
      </c>
      <c r="I32" s="30">
        <f t="shared" si="3"/>
        <v>145</v>
      </c>
      <c r="J32" s="25">
        <v>80</v>
      </c>
      <c r="K32" s="26">
        <v>59</v>
      </c>
      <c r="L32" s="30">
        <f t="shared" si="4"/>
        <v>139</v>
      </c>
    </row>
    <row r="33" spans="3:12" ht="15.75" thickBot="1" x14ac:dyDescent="0.25">
      <c r="C33" s="24" t="s">
        <v>17</v>
      </c>
      <c r="D33" s="25">
        <f t="shared" si="0"/>
        <v>87</v>
      </c>
      <c r="E33" s="26">
        <f t="shared" si="1"/>
        <v>19</v>
      </c>
      <c r="F33" s="30">
        <f t="shared" si="2"/>
        <v>106</v>
      </c>
      <c r="G33" s="25">
        <v>47</v>
      </c>
      <c r="H33" s="26">
        <v>12</v>
      </c>
      <c r="I33" s="30">
        <f t="shared" si="3"/>
        <v>59</v>
      </c>
      <c r="J33" s="25">
        <v>40</v>
      </c>
      <c r="K33" s="26">
        <v>7</v>
      </c>
      <c r="L33" s="30">
        <f t="shared" si="4"/>
        <v>47</v>
      </c>
    </row>
    <row r="34" spans="3:12" ht="15.75" thickBot="1" x14ac:dyDescent="0.25">
      <c r="C34" s="24" t="s">
        <v>18</v>
      </c>
      <c r="D34" s="25">
        <f t="shared" si="0"/>
        <v>242</v>
      </c>
      <c r="E34" s="26">
        <f t="shared" si="1"/>
        <v>27</v>
      </c>
      <c r="F34" s="30">
        <f t="shared" si="2"/>
        <v>269</v>
      </c>
      <c r="G34" s="25">
        <v>162</v>
      </c>
      <c r="H34" s="26">
        <v>22</v>
      </c>
      <c r="I34" s="30">
        <f t="shared" si="3"/>
        <v>184</v>
      </c>
      <c r="J34" s="25">
        <v>80</v>
      </c>
      <c r="K34" s="26">
        <v>5</v>
      </c>
      <c r="L34" s="30">
        <f t="shared" si="4"/>
        <v>85</v>
      </c>
    </row>
    <row r="35" spans="3:12" ht="30.75" thickBot="1" x14ac:dyDescent="0.25">
      <c r="C35" s="24" t="s">
        <v>128</v>
      </c>
      <c r="D35" s="25">
        <f t="shared" si="0"/>
        <v>371</v>
      </c>
      <c r="E35" s="26">
        <f t="shared" si="1"/>
        <v>209</v>
      </c>
      <c r="F35" s="30">
        <f t="shared" si="2"/>
        <v>580</v>
      </c>
      <c r="G35" s="25">
        <v>214</v>
      </c>
      <c r="H35" s="26">
        <v>78</v>
      </c>
      <c r="I35" s="30">
        <f t="shared" si="3"/>
        <v>292</v>
      </c>
      <c r="J35" s="25">
        <v>157</v>
      </c>
      <c r="K35" s="26">
        <v>131</v>
      </c>
      <c r="L35" s="30">
        <f t="shared" si="4"/>
        <v>288</v>
      </c>
    </row>
    <row r="36" spans="3:12" ht="15.75" thickBot="1" x14ac:dyDescent="0.25">
      <c r="C36" s="24" t="s">
        <v>21</v>
      </c>
      <c r="D36" s="25">
        <f t="shared" si="0"/>
        <v>239</v>
      </c>
      <c r="E36" s="26">
        <f t="shared" si="1"/>
        <v>41</v>
      </c>
      <c r="F36" s="30">
        <f t="shared" si="2"/>
        <v>280</v>
      </c>
      <c r="G36" s="25">
        <v>135</v>
      </c>
      <c r="H36" s="26">
        <v>22</v>
      </c>
      <c r="I36" s="30">
        <f t="shared" si="3"/>
        <v>157</v>
      </c>
      <c r="J36" s="25">
        <v>104</v>
      </c>
      <c r="K36" s="26">
        <v>19</v>
      </c>
      <c r="L36" s="30">
        <f t="shared" si="4"/>
        <v>123</v>
      </c>
    </row>
    <row r="37" spans="3:12" ht="15.75" thickBot="1" x14ac:dyDescent="0.25">
      <c r="C37" s="24" t="s">
        <v>179</v>
      </c>
      <c r="D37" s="25">
        <f t="shared" si="0"/>
        <v>45</v>
      </c>
      <c r="E37" s="26">
        <f t="shared" si="1"/>
        <v>76</v>
      </c>
      <c r="F37" s="30">
        <f t="shared" si="2"/>
        <v>121</v>
      </c>
      <c r="G37" s="25">
        <v>24</v>
      </c>
      <c r="H37" s="26">
        <v>30</v>
      </c>
      <c r="I37" s="30">
        <f t="shared" si="3"/>
        <v>54</v>
      </c>
      <c r="J37" s="25">
        <v>21</v>
      </c>
      <c r="K37" s="26">
        <v>46</v>
      </c>
      <c r="L37" s="30">
        <f t="shared" si="4"/>
        <v>67</v>
      </c>
    </row>
    <row r="38" spans="3:12" ht="15.75" thickBot="1" x14ac:dyDescent="0.25">
      <c r="C38" s="24" t="s">
        <v>23</v>
      </c>
      <c r="D38" s="25">
        <f t="shared" si="0"/>
        <v>136</v>
      </c>
      <c r="E38" s="26">
        <f t="shared" si="1"/>
        <v>78</v>
      </c>
      <c r="F38" s="30">
        <f t="shared" si="2"/>
        <v>214</v>
      </c>
      <c r="G38" s="25">
        <v>82</v>
      </c>
      <c r="H38" s="26">
        <v>50</v>
      </c>
      <c r="I38" s="30">
        <f t="shared" si="3"/>
        <v>132</v>
      </c>
      <c r="J38" s="25">
        <v>54</v>
      </c>
      <c r="K38" s="26">
        <v>28</v>
      </c>
      <c r="L38" s="30">
        <f t="shared" si="4"/>
        <v>82</v>
      </c>
    </row>
    <row r="39" spans="3:12" ht="15.75" thickBot="1" x14ac:dyDescent="0.25">
      <c r="C39" s="24" t="s">
        <v>25</v>
      </c>
      <c r="D39" s="25">
        <f t="shared" si="0"/>
        <v>127</v>
      </c>
      <c r="E39" s="26">
        <f t="shared" si="1"/>
        <v>45</v>
      </c>
      <c r="F39" s="30">
        <f t="shared" si="2"/>
        <v>172</v>
      </c>
      <c r="G39" s="25">
        <v>71</v>
      </c>
      <c r="H39" s="26">
        <v>32</v>
      </c>
      <c r="I39" s="30">
        <f t="shared" si="3"/>
        <v>103</v>
      </c>
      <c r="J39" s="25">
        <v>56</v>
      </c>
      <c r="K39" s="26">
        <v>13</v>
      </c>
      <c r="L39" s="30">
        <f t="shared" si="4"/>
        <v>69</v>
      </c>
    </row>
    <row r="40" spans="3:12" ht="15.75" thickBot="1" x14ac:dyDescent="0.25">
      <c r="C40" s="24" t="s">
        <v>129</v>
      </c>
      <c r="D40" s="25">
        <f t="shared" si="0"/>
        <v>53</v>
      </c>
      <c r="E40" s="26">
        <f t="shared" si="1"/>
        <v>16</v>
      </c>
      <c r="F40" s="30">
        <f t="shared" si="2"/>
        <v>69</v>
      </c>
      <c r="G40" s="25">
        <v>26</v>
      </c>
      <c r="H40" s="26">
        <v>3</v>
      </c>
      <c r="I40" s="30">
        <f t="shared" si="3"/>
        <v>29</v>
      </c>
      <c r="J40" s="25">
        <v>27</v>
      </c>
      <c r="K40" s="26">
        <v>13</v>
      </c>
      <c r="L40" s="30">
        <f t="shared" si="4"/>
        <v>40</v>
      </c>
    </row>
    <row r="41" spans="3:12" ht="15.75" thickBot="1" x14ac:dyDescent="0.25">
      <c r="C41" s="24" t="s">
        <v>26</v>
      </c>
      <c r="D41" s="25">
        <f t="shared" si="0"/>
        <v>92</v>
      </c>
      <c r="E41" s="26">
        <f t="shared" si="1"/>
        <v>133</v>
      </c>
      <c r="F41" s="30">
        <f t="shared" si="2"/>
        <v>225</v>
      </c>
      <c r="G41" s="25">
        <v>46</v>
      </c>
      <c r="H41" s="26">
        <v>66</v>
      </c>
      <c r="I41" s="30">
        <f t="shared" si="3"/>
        <v>112</v>
      </c>
      <c r="J41" s="25">
        <v>46</v>
      </c>
      <c r="K41" s="26">
        <v>67</v>
      </c>
      <c r="L41" s="30">
        <f t="shared" si="4"/>
        <v>113</v>
      </c>
    </row>
    <row r="42" spans="3:12" ht="15.75" thickBot="1" x14ac:dyDescent="0.25">
      <c r="C42" s="24" t="s">
        <v>29</v>
      </c>
      <c r="D42" s="25">
        <f t="shared" si="0"/>
        <v>92</v>
      </c>
      <c r="E42" s="26">
        <f t="shared" si="1"/>
        <v>136</v>
      </c>
      <c r="F42" s="30">
        <f t="shared" si="2"/>
        <v>228</v>
      </c>
      <c r="G42" s="25">
        <v>46</v>
      </c>
      <c r="H42" s="26">
        <v>57</v>
      </c>
      <c r="I42" s="30">
        <f t="shared" si="3"/>
        <v>103</v>
      </c>
      <c r="J42" s="25">
        <v>46</v>
      </c>
      <c r="K42" s="26">
        <v>79</v>
      </c>
      <c r="L42" s="30">
        <f t="shared" si="4"/>
        <v>125</v>
      </c>
    </row>
    <row r="43" spans="3:12" ht="15.75" thickBot="1" x14ac:dyDescent="0.25">
      <c r="C43" s="24" t="s">
        <v>30</v>
      </c>
      <c r="D43" s="25">
        <f t="shared" si="0"/>
        <v>641</v>
      </c>
      <c r="E43" s="26">
        <f t="shared" si="1"/>
        <v>381</v>
      </c>
      <c r="F43" s="30">
        <f t="shared" si="2"/>
        <v>1022</v>
      </c>
      <c r="G43" s="25">
        <v>373</v>
      </c>
      <c r="H43" s="26">
        <v>193</v>
      </c>
      <c r="I43" s="30">
        <f t="shared" si="3"/>
        <v>566</v>
      </c>
      <c r="J43" s="25">
        <v>268</v>
      </c>
      <c r="K43" s="26">
        <v>188</v>
      </c>
      <c r="L43" s="30">
        <f t="shared" si="4"/>
        <v>456</v>
      </c>
    </row>
    <row r="44" spans="3:12" ht="15.75" thickBot="1" x14ac:dyDescent="0.25">
      <c r="C44" s="24" t="s">
        <v>130</v>
      </c>
      <c r="D44" s="25">
        <f t="shared" si="0"/>
        <v>596</v>
      </c>
      <c r="E44" s="26">
        <f t="shared" si="1"/>
        <v>222</v>
      </c>
      <c r="F44" s="30">
        <f t="shared" si="2"/>
        <v>818</v>
      </c>
      <c r="G44" s="25">
        <v>345</v>
      </c>
      <c r="H44" s="26">
        <v>120</v>
      </c>
      <c r="I44" s="30">
        <f t="shared" si="3"/>
        <v>465</v>
      </c>
      <c r="J44" s="25">
        <v>251</v>
      </c>
      <c r="K44" s="26">
        <v>102</v>
      </c>
      <c r="L44" s="30">
        <f t="shared" si="4"/>
        <v>353</v>
      </c>
    </row>
    <row r="45" spans="3:12" ht="15.75" thickBot="1" x14ac:dyDescent="0.25">
      <c r="C45" s="24" t="s">
        <v>32</v>
      </c>
      <c r="D45" s="25">
        <f t="shared" si="0"/>
        <v>539</v>
      </c>
      <c r="E45" s="26">
        <f t="shared" si="1"/>
        <v>359</v>
      </c>
      <c r="F45" s="30">
        <f t="shared" si="2"/>
        <v>898</v>
      </c>
      <c r="G45" s="25">
        <v>325</v>
      </c>
      <c r="H45" s="26">
        <v>180</v>
      </c>
      <c r="I45" s="30">
        <f t="shared" si="3"/>
        <v>505</v>
      </c>
      <c r="J45" s="25">
        <v>214</v>
      </c>
      <c r="K45" s="26">
        <v>179</v>
      </c>
      <c r="L45" s="30">
        <f t="shared" si="4"/>
        <v>393</v>
      </c>
    </row>
    <row r="46" spans="3:12" ht="15.75" thickBot="1" x14ac:dyDescent="0.25">
      <c r="C46" s="24" t="s">
        <v>33</v>
      </c>
      <c r="D46" s="25">
        <f t="shared" si="0"/>
        <v>184</v>
      </c>
      <c r="E46" s="26">
        <f t="shared" si="1"/>
        <v>192</v>
      </c>
      <c r="F46" s="30">
        <f t="shared" si="2"/>
        <v>376</v>
      </c>
      <c r="G46" s="25">
        <v>75</v>
      </c>
      <c r="H46" s="26">
        <v>58</v>
      </c>
      <c r="I46" s="30">
        <f t="shared" si="3"/>
        <v>133</v>
      </c>
      <c r="J46" s="25">
        <v>109</v>
      </c>
      <c r="K46" s="26">
        <v>134</v>
      </c>
      <c r="L46" s="30">
        <f t="shared" si="4"/>
        <v>243</v>
      </c>
    </row>
    <row r="47" spans="3:12" ht="15.75" thickBot="1" x14ac:dyDescent="0.25">
      <c r="C47" s="24" t="s">
        <v>36</v>
      </c>
      <c r="D47" s="25">
        <f t="shared" si="0"/>
        <v>30</v>
      </c>
      <c r="E47" s="26">
        <f t="shared" si="1"/>
        <v>27</v>
      </c>
      <c r="F47" s="30">
        <f t="shared" si="2"/>
        <v>57</v>
      </c>
      <c r="G47" s="25">
        <v>17</v>
      </c>
      <c r="H47" s="26">
        <v>12</v>
      </c>
      <c r="I47" s="30">
        <f t="shared" si="3"/>
        <v>29</v>
      </c>
      <c r="J47" s="25">
        <v>13</v>
      </c>
      <c r="K47" s="26">
        <v>15</v>
      </c>
      <c r="L47" s="30">
        <f t="shared" si="4"/>
        <v>28</v>
      </c>
    </row>
    <row r="48" spans="3:12" ht="15.75" thickBot="1" x14ac:dyDescent="0.25">
      <c r="C48" s="24" t="s">
        <v>38</v>
      </c>
      <c r="D48" s="25">
        <f t="shared" si="0"/>
        <v>218</v>
      </c>
      <c r="E48" s="26">
        <f t="shared" si="1"/>
        <v>178</v>
      </c>
      <c r="F48" s="30">
        <f t="shared" si="2"/>
        <v>396</v>
      </c>
      <c r="G48" s="25">
        <v>85</v>
      </c>
      <c r="H48" s="26">
        <v>76</v>
      </c>
      <c r="I48" s="30">
        <f t="shared" si="3"/>
        <v>161</v>
      </c>
      <c r="J48" s="25">
        <v>133</v>
      </c>
      <c r="K48" s="26">
        <v>102</v>
      </c>
      <c r="L48" s="30">
        <f t="shared" si="4"/>
        <v>235</v>
      </c>
    </row>
    <row r="49" spans="3:12" ht="15.75" thickBot="1" x14ac:dyDescent="0.25">
      <c r="C49" s="24" t="s">
        <v>28</v>
      </c>
      <c r="D49" s="25">
        <f t="shared" si="0"/>
        <v>45</v>
      </c>
      <c r="E49" s="26">
        <f t="shared" si="1"/>
        <v>15</v>
      </c>
      <c r="F49" s="30">
        <f t="shared" si="2"/>
        <v>60</v>
      </c>
      <c r="G49" s="25">
        <v>24</v>
      </c>
      <c r="H49" s="26">
        <v>3</v>
      </c>
      <c r="I49" s="30">
        <f t="shared" si="3"/>
        <v>27</v>
      </c>
      <c r="J49" s="25">
        <v>21</v>
      </c>
      <c r="K49" s="26">
        <v>12</v>
      </c>
      <c r="L49" s="30">
        <f t="shared" si="4"/>
        <v>33</v>
      </c>
    </row>
    <row r="50" spans="3:12" ht="15.75" thickBot="1" x14ac:dyDescent="0.25">
      <c r="C50" s="24" t="s">
        <v>39</v>
      </c>
      <c r="D50" s="25">
        <f t="shared" si="0"/>
        <v>112</v>
      </c>
      <c r="E50" s="26">
        <f t="shared" si="1"/>
        <v>64</v>
      </c>
      <c r="F50" s="30">
        <f t="shared" si="2"/>
        <v>176</v>
      </c>
      <c r="G50" s="25">
        <v>64</v>
      </c>
      <c r="H50" s="26">
        <v>32</v>
      </c>
      <c r="I50" s="30">
        <f t="shared" si="3"/>
        <v>96</v>
      </c>
      <c r="J50" s="25">
        <v>48</v>
      </c>
      <c r="K50" s="26">
        <v>32</v>
      </c>
      <c r="L50" s="30">
        <f t="shared" si="4"/>
        <v>80</v>
      </c>
    </row>
    <row r="51" spans="3:12" ht="15.75" thickBot="1" x14ac:dyDescent="0.25">
      <c r="C51" s="24" t="s">
        <v>131</v>
      </c>
      <c r="D51" s="25">
        <f t="shared" si="0"/>
        <v>357</v>
      </c>
      <c r="E51" s="26">
        <f t="shared" si="1"/>
        <v>94</v>
      </c>
      <c r="F51" s="30">
        <f t="shared" si="2"/>
        <v>451</v>
      </c>
      <c r="G51" s="25">
        <v>188</v>
      </c>
      <c r="H51" s="26">
        <v>35</v>
      </c>
      <c r="I51" s="30">
        <f t="shared" si="3"/>
        <v>223</v>
      </c>
      <c r="J51" s="25">
        <v>169</v>
      </c>
      <c r="K51" s="26">
        <v>59</v>
      </c>
      <c r="L51" s="30">
        <f t="shared" si="4"/>
        <v>228</v>
      </c>
    </row>
    <row r="52" spans="3:12" ht="15.75" thickBot="1" x14ac:dyDescent="0.25">
      <c r="C52" s="24" t="s">
        <v>42</v>
      </c>
      <c r="D52" s="25">
        <f t="shared" si="0"/>
        <v>30</v>
      </c>
      <c r="E52" s="26">
        <f t="shared" si="1"/>
        <v>13</v>
      </c>
      <c r="F52" s="30">
        <f t="shared" si="2"/>
        <v>43</v>
      </c>
      <c r="G52" s="25">
        <v>17</v>
      </c>
      <c r="H52" s="26">
        <v>5</v>
      </c>
      <c r="I52" s="30">
        <f t="shared" si="3"/>
        <v>22</v>
      </c>
      <c r="J52" s="25">
        <v>13</v>
      </c>
      <c r="K52" s="26">
        <v>8</v>
      </c>
      <c r="L52" s="30">
        <f t="shared" si="4"/>
        <v>21</v>
      </c>
    </row>
    <row r="53" spans="3:12" ht="15.75" thickBot="1" x14ac:dyDescent="0.25">
      <c r="C53" s="24" t="s">
        <v>43</v>
      </c>
      <c r="D53" s="25">
        <f t="shared" si="0"/>
        <v>617</v>
      </c>
      <c r="E53" s="26">
        <f t="shared" si="1"/>
        <v>303</v>
      </c>
      <c r="F53" s="30">
        <f t="shared" si="2"/>
        <v>920</v>
      </c>
      <c r="G53" s="25">
        <v>380</v>
      </c>
      <c r="H53" s="26">
        <v>205</v>
      </c>
      <c r="I53" s="30">
        <f t="shared" si="3"/>
        <v>585</v>
      </c>
      <c r="J53" s="25">
        <v>237</v>
      </c>
      <c r="K53" s="26">
        <v>98</v>
      </c>
      <c r="L53" s="30">
        <f t="shared" si="4"/>
        <v>335</v>
      </c>
    </row>
    <row r="54" spans="3:12" ht="15.75" thickBot="1" x14ac:dyDescent="0.25">
      <c r="C54" s="24" t="s">
        <v>44</v>
      </c>
      <c r="D54" s="25">
        <f t="shared" si="0"/>
        <v>14</v>
      </c>
      <c r="E54" s="26">
        <f t="shared" si="1"/>
        <v>1</v>
      </c>
      <c r="F54" s="30">
        <f t="shared" si="2"/>
        <v>15</v>
      </c>
      <c r="G54" s="25">
        <v>8</v>
      </c>
      <c r="H54" s="26">
        <v>1</v>
      </c>
      <c r="I54" s="30">
        <f t="shared" si="3"/>
        <v>9</v>
      </c>
      <c r="J54" s="25">
        <v>6</v>
      </c>
      <c r="K54" s="26">
        <v>0</v>
      </c>
      <c r="L54" s="30">
        <f t="shared" si="4"/>
        <v>6</v>
      </c>
    </row>
    <row r="55" spans="3:12" ht="15.75" thickBot="1" x14ac:dyDescent="0.25">
      <c r="C55" s="24" t="s">
        <v>45</v>
      </c>
      <c r="D55" s="25">
        <f t="shared" si="0"/>
        <v>212</v>
      </c>
      <c r="E55" s="26">
        <f t="shared" si="1"/>
        <v>195</v>
      </c>
      <c r="F55" s="30">
        <f t="shared" si="2"/>
        <v>407</v>
      </c>
      <c r="G55" s="25">
        <v>107</v>
      </c>
      <c r="H55" s="26">
        <v>104</v>
      </c>
      <c r="I55" s="30">
        <f t="shared" si="3"/>
        <v>211</v>
      </c>
      <c r="J55" s="25">
        <v>105</v>
      </c>
      <c r="K55" s="26">
        <v>91</v>
      </c>
      <c r="L55" s="30">
        <f t="shared" si="4"/>
        <v>196</v>
      </c>
    </row>
    <row r="56" spans="3:12" ht="15.75" thickBot="1" x14ac:dyDescent="0.25">
      <c r="C56" s="24" t="s">
        <v>132</v>
      </c>
      <c r="D56" s="25">
        <f t="shared" si="0"/>
        <v>939</v>
      </c>
      <c r="E56" s="26">
        <f t="shared" si="1"/>
        <v>463</v>
      </c>
      <c r="F56" s="30">
        <f t="shared" si="2"/>
        <v>1402</v>
      </c>
      <c r="G56" s="25">
        <v>408</v>
      </c>
      <c r="H56" s="26">
        <v>206</v>
      </c>
      <c r="I56" s="30">
        <f t="shared" si="3"/>
        <v>614</v>
      </c>
      <c r="J56" s="25">
        <v>531</v>
      </c>
      <c r="K56" s="26">
        <v>257</v>
      </c>
      <c r="L56" s="30">
        <f t="shared" si="4"/>
        <v>788</v>
      </c>
    </row>
    <row r="57" spans="3:12" ht="15.75" thickBot="1" x14ac:dyDescent="0.25">
      <c r="C57" s="24" t="s">
        <v>49</v>
      </c>
      <c r="D57" s="25">
        <f t="shared" si="0"/>
        <v>86</v>
      </c>
      <c r="E57" s="26">
        <f t="shared" si="1"/>
        <v>98</v>
      </c>
      <c r="F57" s="30">
        <f t="shared" si="2"/>
        <v>184</v>
      </c>
      <c r="G57" s="25">
        <v>37</v>
      </c>
      <c r="H57" s="26">
        <v>43</v>
      </c>
      <c r="I57" s="30">
        <f t="shared" si="3"/>
        <v>80</v>
      </c>
      <c r="J57" s="25">
        <v>49</v>
      </c>
      <c r="K57" s="26">
        <v>55</v>
      </c>
      <c r="L57" s="30">
        <f t="shared" si="4"/>
        <v>104</v>
      </c>
    </row>
    <row r="58" spans="3:12" ht="15.75" thickBot="1" x14ac:dyDescent="0.25">
      <c r="C58" s="24" t="s">
        <v>51</v>
      </c>
      <c r="D58" s="25">
        <f t="shared" si="0"/>
        <v>51</v>
      </c>
      <c r="E58" s="26">
        <f t="shared" si="1"/>
        <v>22</v>
      </c>
      <c r="F58" s="31">
        <f t="shared" si="2"/>
        <v>73</v>
      </c>
      <c r="G58" s="25">
        <v>24</v>
      </c>
      <c r="H58" s="26">
        <v>12</v>
      </c>
      <c r="I58" s="31">
        <f t="shared" si="3"/>
        <v>36</v>
      </c>
      <c r="J58" s="25">
        <v>27</v>
      </c>
      <c r="K58" s="26">
        <v>10</v>
      </c>
      <c r="L58" s="31">
        <f t="shared" si="4"/>
        <v>37</v>
      </c>
    </row>
    <row r="59" spans="3:12" ht="18.75" thickBot="1" x14ac:dyDescent="0.25">
      <c r="C59" s="29" t="s">
        <v>71</v>
      </c>
      <c r="D59" s="27">
        <f>SUM(D16:D58)</f>
        <v>10844</v>
      </c>
      <c r="E59" s="28">
        <f t="shared" ref="E59:F59" si="5">SUM(E16:E58)</f>
        <v>6152</v>
      </c>
      <c r="F59" s="28">
        <f t="shared" si="5"/>
        <v>16996</v>
      </c>
      <c r="G59" s="27">
        <f>SUM(G16:G58)</f>
        <v>5869</v>
      </c>
      <c r="H59" s="28">
        <f>SUM(H16:H58)</f>
        <v>2970</v>
      </c>
      <c r="I59" s="28">
        <f t="shared" ref="I59" si="6">SUM(I16:I58)</f>
        <v>8839</v>
      </c>
      <c r="J59" s="27">
        <f>SUM(J16:J58)</f>
        <v>4975</v>
      </c>
      <c r="K59" s="28">
        <f t="shared" ref="K59" si="7">SUM(K16:K58)</f>
        <v>3182</v>
      </c>
      <c r="L59" s="28">
        <f t="shared" ref="L59" si="8">SUM(L16:L58)</f>
        <v>8157</v>
      </c>
    </row>
    <row r="63" spans="3:12" x14ac:dyDescent="0.2">
      <c r="C63" s="22" t="s">
        <v>6</v>
      </c>
    </row>
    <row r="64" spans="3:12" x14ac:dyDescent="0.2">
      <c r="C64" s="22" t="s">
        <v>123</v>
      </c>
    </row>
  </sheetData>
  <sortState ref="C8:L50">
    <sortCondition ref="C8"/>
  </sortState>
  <mergeCells count="4">
    <mergeCell ref="J10:K10"/>
    <mergeCell ref="D14:F14"/>
    <mergeCell ref="G14:I14"/>
    <mergeCell ref="J14:L14"/>
  </mergeCells>
  <pageMargins left="0.7" right="0.7" top="0.75" bottom="0.75" header="0.3" footer="0.3"/>
  <pageSetup paperSize="9" orientation="portrait" verticalDpi="0" r:id="rId1"/>
  <ignoredErrors>
    <ignoredError sqref="D59:I59 J59:L59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N38"/>
  <sheetViews>
    <sheetView workbookViewId="0"/>
  </sheetViews>
  <sheetFormatPr baseColWidth="10" defaultRowHeight="15" x14ac:dyDescent="0.25"/>
  <cols>
    <col min="3" max="3" width="41.42578125" customWidth="1"/>
    <col min="4" max="7" width="20.85546875" customWidth="1"/>
    <col min="9" max="9" width="13.85546875" bestFit="1" customWidth="1"/>
    <col min="10" max="10" width="11.42578125" customWidth="1"/>
  </cols>
  <sheetData>
    <row r="10" spans="3:14" ht="24.75" customHeight="1" x14ac:dyDescent="0.25">
      <c r="C10" s="2"/>
      <c r="I10" s="6"/>
    </row>
    <row r="11" spans="3:14" ht="18" x14ac:dyDescent="0.25">
      <c r="C11" s="2"/>
    </row>
    <row r="12" spans="3:14" ht="15.75" x14ac:dyDescent="0.25">
      <c r="C12" s="1"/>
    </row>
    <row r="14" spans="3:14" ht="34.5" customHeight="1" thickBot="1" x14ac:dyDescent="0.3">
      <c r="C14" s="21" t="s">
        <v>184</v>
      </c>
      <c r="D14" s="21" t="s">
        <v>72</v>
      </c>
      <c r="E14" s="21" t="s">
        <v>73</v>
      </c>
      <c r="F14" s="21" t="s">
        <v>71</v>
      </c>
      <c r="G14" s="21" t="s">
        <v>74</v>
      </c>
    </row>
    <row r="15" spans="3:14" ht="15.75" thickBot="1" x14ac:dyDescent="0.3">
      <c r="C15" s="24" t="s">
        <v>75</v>
      </c>
      <c r="D15" s="25">
        <f>'Notarios por Provincia'!D18+'Notarios por Provincia'!D28+'Notarios por Provincia'!D65+'Notarios por Provincia'!D32+'Notarios por Provincia'!D35+'Notarios por Provincia'!D38+'Notarios por Provincia'!D40+'Notarios por Provincia'!D45+'Notarios por Provincia'!D66+'Notarios por Provincia'!D56</f>
        <v>164</v>
      </c>
      <c r="E15" s="26">
        <f>'Notarios por Provincia'!E18+'Notarios por Provincia'!E28+'Notarios por Provincia'!E65+'Notarios por Provincia'!E32+'Notarios por Provincia'!E35+'Notarios por Provincia'!E38+'Notarios por Provincia'!E40+'Notarios por Provincia'!E45+'Notarios por Provincia'!E66+'Notarios por Provincia'!E56</f>
        <v>314</v>
      </c>
      <c r="F15" s="26">
        <f>'Notarios por Provincia'!F18+'Notarios por Provincia'!F28+'Notarios por Provincia'!F65+'Notarios por Provincia'!F32+'Notarios por Provincia'!F35+'Notarios por Provincia'!F38+'Notarios por Provincia'!F40+'Notarios por Provincia'!F45+'Notarios por Provincia'!F66+'Notarios por Provincia'!F56</f>
        <v>478</v>
      </c>
      <c r="G15" s="26">
        <f>'Notarios por Provincia'!G18+'Notarios por Provincia'!G28+'Notarios por Provincia'!G65+'Notarios por Provincia'!G32+'Notarios por Provincia'!G35+'Notarios por Provincia'!G38+'Notarios por Provincia'!G40+'Notarios por Provincia'!G45+'Notarios por Provincia'!G66+'Notarios por Provincia'!G56</f>
        <v>22</v>
      </c>
      <c r="H15" s="44"/>
    </row>
    <row r="16" spans="3:14" ht="15.75" thickBot="1" x14ac:dyDescent="0.3">
      <c r="C16" s="24" t="s">
        <v>62</v>
      </c>
      <c r="D16" s="25">
        <f>'Notarios por Provincia'!D39+'Notarios por Provincia'!D59+'Notarios por Provincia'!D64</f>
        <v>30</v>
      </c>
      <c r="E16" s="26">
        <f>'Notarios por Provincia'!E39+'Notarios por Provincia'!E59+'Notarios por Provincia'!E64</f>
        <v>56</v>
      </c>
      <c r="F16" s="26">
        <f>'Notarios por Provincia'!F39+'Notarios por Provincia'!F59+'Notarios por Provincia'!F64</f>
        <v>86</v>
      </c>
      <c r="G16" s="26">
        <f>'Notarios por Provincia'!G39+'Notarios por Provincia'!G59+'Notarios por Provincia'!G64</f>
        <v>11</v>
      </c>
      <c r="H16" s="44"/>
      <c r="N16" s="43"/>
    </row>
    <row r="17" spans="3:14" ht="15.75" thickBot="1" x14ac:dyDescent="0.3">
      <c r="C17" s="24" t="s">
        <v>35</v>
      </c>
      <c r="D17" s="25">
        <f>'Notarios por Provincia'!D20</f>
        <v>22</v>
      </c>
      <c r="E17" s="26">
        <f>'Notarios por Provincia'!E20</f>
        <v>41</v>
      </c>
      <c r="F17" s="26">
        <f>'Notarios por Provincia'!F20</f>
        <v>63</v>
      </c>
      <c r="G17" s="26">
        <f>'Notarios por Provincia'!G20</f>
        <v>8</v>
      </c>
      <c r="H17" s="44"/>
      <c r="N17" s="43"/>
    </row>
    <row r="18" spans="3:14" ht="15.75" thickBot="1" x14ac:dyDescent="0.3">
      <c r="C18" s="24" t="s">
        <v>171</v>
      </c>
      <c r="D18" s="25">
        <f>'Notarios por Provincia'!D23</f>
        <v>30</v>
      </c>
      <c r="E18" s="26">
        <f>'Notarios por Provincia'!E23</f>
        <v>42</v>
      </c>
      <c r="F18" s="26">
        <f>'Notarios por Provincia'!F23</f>
        <v>72</v>
      </c>
      <c r="G18" s="26">
        <f>'Notarios por Provincia'!G23</f>
        <v>2</v>
      </c>
      <c r="H18" s="44"/>
      <c r="N18" s="43"/>
    </row>
    <row r="19" spans="3:14" ht="15.75" thickBot="1" x14ac:dyDescent="0.3">
      <c r="C19" s="24" t="s">
        <v>63</v>
      </c>
      <c r="D19" s="25">
        <f>'Notarios por Provincia'!D54+'Notarios por Provincia'!D50</f>
        <v>33</v>
      </c>
      <c r="E19" s="26">
        <f>'Notarios por Provincia'!E54+'Notarios por Provincia'!E50</f>
        <v>63</v>
      </c>
      <c r="F19" s="26">
        <f>'Notarios por Provincia'!F54+'Notarios por Provincia'!F50</f>
        <v>96</v>
      </c>
      <c r="G19" s="26">
        <f>'Notarios por Provincia'!G54+'Notarios por Provincia'!G50</f>
        <v>3</v>
      </c>
      <c r="H19" s="44"/>
      <c r="N19" s="43"/>
    </row>
    <row r="20" spans="3:14" ht="15.75" thickBot="1" x14ac:dyDescent="0.3">
      <c r="C20" s="24" t="s">
        <v>41</v>
      </c>
      <c r="D20" s="25">
        <f>'Notarios por Provincia'!D29</f>
        <v>10</v>
      </c>
      <c r="E20" s="26">
        <f>'Notarios por Provincia'!E29</f>
        <v>26</v>
      </c>
      <c r="F20" s="26">
        <f>'Notarios por Provincia'!F29</f>
        <v>36</v>
      </c>
      <c r="G20" s="26">
        <f>'Notarios por Provincia'!G29</f>
        <v>4</v>
      </c>
      <c r="H20" s="44"/>
      <c r="N20" s="43"/>
    </row>
    <row r="21" spans="3:14" ht="15.75" thickBot="1" x14ac:dyDescent="0.3">
      <c r="C21" s="24" t="s">
        <v>65</v>
      </c>
      <c r="D21" s="25">
        <f>'Notarios por Provincia'!D16+'Notarios por Provincia'!D31+'Notarios por Provincia'!D33+'Notarios por Provincia'!D36+'Notarios por Provincia'!D60</f>
        <v>59</v>
      </c>
      <c r="E21" s="26">
        <f>'Notarios por Provincia'!E16+'Notarios por Provincia'!E31+'Notarios por Provincia'!E33+'Notarios por Provincia'!E36+'Notarios por Provincia'!E60</f>
        <v>72</v>
      </c>
      <c r="F21" s="26">
        <f>'Notarios por Provincia'!F16+'Notarios por Provincia'!F31+'Notarios por Provincia'!F33+'Notarios por Provincia'!F36+'Notarios por Provincia'!F60</f>
        <v>131</v>
      </c>
      <c r="G21" s="26">
        <f>'Notarios por Provincia'!G16+'Notarios por Provincia'!G31+'Notarios por Provincia'!G33+'Notarios por Provincia'!G36+'Notarios por Provincia'!G60</f>
        <v>5</v>
      </c>
      <c r="H21" s="44"/>
      <c r="N21" s="43"/>
    </row>
    <row r="22" spans="3:14" ht="15.75" thickBot="1" x14ac:dyDescent="0.3">
      <c r="C22" s="24" t="s">
        <v>64</v>
      </c>
      <c r="D22" s="25">
        <f>'Notarios por Provincia'!D21+'Notarios por Provincia'!D26+'Notarios por Provincia'!D41+'Notarios por Provincia'!D49+'Notarios por Provincia'!D53+'Notarios por Provincia'!D55+'Notarios por Provincia'!D57+'Notarios por Provincia'!D62+'Notarios por Provincia'!D63</f>
        <v>74</v>
      </c>
      <c r="E22" s="26">
        <f>'Notarios por Provincia'!E21+'Notarios por Provincia'!E26+'Notarios por Provincia'!E41+'Notarios por Provincia'!E49+'Notarios por Provincia'!E53+'Notarios por Provincia'!E55+'Notarios por Provincia'!E57+'Notarios por Provincia'!E62+'Notarios por Provincia'!E63</f>
        <v>93</v>
      </c>
      <c r="F22" s="26">
        <f>'Notarios por Provincia'!F21+'Notarios por Provincia'!F26+'Notarios por Provincia'!F41+'Notarios por Provincia'!F49+'Notarios por Provincia'!F53+'Notarios por Provincia'!F55+'Notarios por Provincia'!F57+'Notarios por Provincia'!F62+'Notarios por Provincia'!F63</f>
        <v>167</v>
      </c>
      <c r="G22" s="26">
        <f>'Notarios por Provincia'!G21+'Notarios por Provincia'!G26+'Notarios por Provincia'!G41+'Notarios por Provincia'!G49+'Notarios por Provincia'!G53+'Notarios por Provincia'!G55+'Notarios por Provincia'!G57+'Notarios por Provincia'!G62+'Notarios por Provincia'!G63</f>
        <v>18</v>
      </c>
      <c r="H22" s="44"/>
      <c r="N22" s="43"/>
    </row>
    <row r="23" spans="3:14" ht="15.75" thickBot="1" x14ac:dyDescent="0.3">
      <c r="C23" s="24" t="s">
        <v>66</v>
      </c>
      <c r="D23" s="25">
        <f>'Notarios por Provincia'!D24+'Notarios por Provincia'!D34+'Notarios por Provincia'!D42+'Notarios por Provincia'!D58</f>
        <v>148</v>
      </c>
      <c r="E23" s="26">
        <f>'Notarios por Provincia'!E24+'Notarios por Provincia'!E34+'Notarios por Provincia'!E42+'Notarios por Provincia'!E58</f>
        <v>289</v>
      </c>
      <c r="F23" s="26">
        <f>'Notarios por Provincia'!F24+'Notarios por Provincia'!F34+'Notarios por Provincia'!F42+'Notarios por Provincia'!F58</f>
        <v>437</v>
      </c>
      <c r="G23" s="26">
        <f>'Notarios por Provincia'!G24+'Notarios por Provincia'!G34+'Notarios por Provincia'!G42+'Notarios por Provincia'!G58</f>
        <v>56</v>
      </c>
      <c r="H23" s="44"/>
      <c r="N23" s="43"/>
    </row>
    <row r="24" spans="3:14" ht="15.75" thickBot="1" x14ac:dyDescent="0.3">
      <c r="C24" s="24" t="s">
        <v>67</v>
      </c>
      <c r="D24" s="25">
        <f>'Notarios por Provincia'!D17+'Notarios por Provincia'!D30+'Notarios por Provincia'!D61</f>
        <v>97</v>
      </c>
      <c r="E24" s="26">
        <f>'Notarios por Provincia'!E17+'Notarios por Provincia'!E30+'Notarios por Provincia'!E61</f>
        <v>237</v>
      </c>
      <c r="F24" s="26">
        <f>'Notarios por Provincia'!F17+'Notarios por Provincia'!F30+'Notarios por Provincia'!F61</f>
        <v>334</v>
      </c>
      <c r="G24" s="26">
        <f>'Notarios por Provincia'!G17+'Notarios por Provincia'!G30+'Notarios por Provincia'!G61</f>
        <v>15</v>
      </c>
      <c r="H24" s="44"/>
      <c r="N24" s="43"/>
    </row>
    <row r="25" spans="3:14" ht="15.75" thickBot="1" x14ac:dyDescent="0.3">
      <c r="C25" s="24" t="s">
        <v>68</v>
      </c>
      <c r="D25" s="25">
        <f>'Notarios por Provincia'!D22+'Notarios por Provincia'!D27</f>
        <v>29</v>
      </c>
      <c r="E25" s="26">
        <f>'Notarios por Provincia'!E22+'Notarios por Provincia'!E27</f>
        <v>43</v>
      </c>
      <c r="F25" s="26">
        <f>'Notarios por Provincia'!F22+'Notarios por Provincia'!F27</f>
        <v>72</v>
      </c>
      <c r="G25" s="26">
        <f>'Notarios por Provincia'!G22+'Notarios por Provincia'!G27</f>
        <v>5</v>
      </c>
      <c r="H25" s="44"/>
      <c r="N25" s="43"/>
    </row>
    <row r="26" spans="3:14" ht="15.75" thickBot="1" x14ac:dyDescent="0.3">
      <c r="C26" s="24" t="s">
        <v>69</v>
      </c>
      <c r="D26" s="25">
        <f>'Notarios por Provincia'!D15+'Notarios por Provincia'!D43+'Notarios por Provincia'!D48+'Notarios por Provincia'!D51</f>
        <v>52</v>
      </c>
      <c r="E26" s="26">
        <f>'Notarios por Provincia'!E15+'Notarios por Provincia'!E43+'Notarios por Provincia'!E48+'Notarios por Provincia'!E51</f>
        <v>112</v>
      </c>
      <c r="F26" s="26">
        <f>'Notarios por Provincia'!F15+'Notarios por Provincia'!F43+'Notarios por Provincia'!F48+'Notarios por Provincia'!F51</f>
        <v>164</v>
      </c>
      <c r="G26" s="26">
        <f>'Notarios por Provincia'!G15+'Notarios por Provincia'!G43+'Notarios por Provincia'!G48+'Notarios por Provincia'!G51</f>
        <v>11</v>
      </c>
      <c r="H26" s="44"/>
      <c r="N26" s="43"/>
    </row>
    <row r="27" spans="3:14" ht="21.75" customHeight="1" thickBot="1" x14ac:dyDescent="0.3">
      <c r="C27" s="24" t="s">
        <v>173</v>
      </c>
      <c r="D27" s="25">
        <f>'Notarios por Provincia'!D44</f>
        <v>77</v>
      </c>
      <c r="E27" s="26">
        <f>'Notarios por Provincia'!E44</f>
        <v>271</v>
      </c>
      <c r="F27" s="26">
        <f>'Notarios por Provincia'!F44</f>
        <v>348</v>
      </c>
      <c r="G27" s="26">
        <f>'Notarios por Provincia'!G44</f>
        <v>12</v>
      </c>
      <c r="H27" s="44"/>
      <c r="N27" s="43"/>
    </row>
    <row r="28" spans="3:14" ht="15.75" thickBot="1" x14ac:dyDescent="0.3">
      <c r="C28" s="24" t="s">
        <v>170</v>
      </c>
      <c r="D28" s="25">
        <f>'Notarios por Provincia'!D46</f>
        <v>31</v>
      </c>
      <c r="E28" s="26">
        <f>'Notarios por Provincia'!E46</f>
        <v>52</v>
      </c>
      <c r="F28" s="26">
        <f>'Notarios por Provincia'!F46</f>
        <v>83</v>
      </c>
      <c r="G28" s="26">
        <f>'Notarios por Provincia'!G46</f>
        <v>1</v>
      </c>
      <c r="H28" s="44"/>
      <c r="N28" s="43"/>
    </row>
    <row r="29" spans="3:14" ht="15.75" thickBot="1" x14ac:dyDescent="0.3">
      <c r="C29" s="24" t="s">
        <v>169</v>
      </c>
      <c r="D29" s="25">
        <f>'Notarios por Provincia'!D47</f>
        <v>13</v>
      </c>
      <c r="E29" s="26">
        <f>'Notarios por Provincia'!E47</f>
        <v>25</v>
      </c>
      <c r="F29" s="26">
        <f>'Notarios por Provincia'!F47</f>
        <v>38</v>
      </c>
      <c r="G29" s="26">
        <f>'Notarios por Provincia'!G47</f>
        <v>4</v>
      </c>
      <c r="H29" s="44"/>
      <c r="N29" s="43"/>
    </row>
    <row r="30" spans="3:14" ht="15.75" thickBot="1" x14ac:dyDescent="0.3">
      <c r="C30" s="24" t="s">
        <v>70</v>
      </c>
      <c r="D30" s="25">
        <f>'Notarios por Provincia'!D19+'Notarios por Provincia'!D37+'Notarios por Provincia'!D25</f>
        <v>37</v>
      </c>
      <c r="E30" s="26">
        <f>'Notarios por Provincia'!E19+'Notarios por Provincia'!E37+'Notarios por Provincia'!E25</f>
        <v>92</v>
      </c>
      <c r="F30" s="26">
        <f>'Notarios por Provincia'!F19+'Notarios por Provincia'!F37+'Notarios por Provincia'!F25</f>
        <v>129</v>
      </c>
      <c r="G30" s="26">
        <f>'Notarios por Provincia'!G19+'Notarios por Provincia'!G37+'Notarios por Provincia'!G25</f>
        <v>4</v>
      </c>
      <c r="H30" s="44"/>
      <c r="N30" s="43"/>
    </row>
    <row r="31" spans="3:14" ht="15.75" thickBot="1" x14ac:dyDescent="0.3">
      <c r="C31" s="24" t="s">
        <v>28</v>
      </c>
      <c r="D31" s="25">
        <f>'Notarios por Provincia'!D52</f>
        <v>4</v>
      </c>
      <c r="E31" s="26">
        <f>'Notarios por Provincia'!E52</f>
        <v>15</v>
      </c>
      <c r="F31" s="26">
        <f>'Notarios por Provincia'!F52</f>
        <v>19</v>
      </c>
      <c r="G31" s="26">
        <f>'Notarios por Provincia'!G52</f>
        <v>4</v>
      </c>
      <c r="H31" s="44"/>
      <c r="N31" s="43"/>
    </row>
    <row r="32" spans="3:14" ht="33.75" customHeight="1" thickBot="1" x14ac:dyDescent="0.3">
      <c r="C32" s="29" t="s">
        <v>71</v>
      </c>
      <c r="D32" s="27">
        <f>SUM(D15:D31)</f>
        <v>910</v>
      </c>
      <c r="E32" s="28">
        <f t="shared" ref="E32:G32" si="0">SUM(E15:E31)</f>
        <v>1843</v>
      </c>
      <c r="F32" s="28">
        <f t="shared" si="0"/>
        <v>2753</v>
      </c>
      <c r="G32" s="23">
        <f t="shared" si="0"/>
        <v>185</v>
      </c>
      <c r="K32" s="43"/>
      <c r="L32" s="43"/>
      <c r="M32" s="43"/>
      <c r="N32" s="43"/>
    </row>
    <row r="35" spans="3:3" x14ac:dyDescent="0.25">
      <c r="C35" s="3" t="s">
        <v>76</v>
      </c>
    </row>
    <row r="37" spans="3:3" x14ac:dyDescent="0.25">
      <c r="C37" s="22" t="s">
        <v>6</v>
      </c>
    </row>
    <row r="38" spans="3:3" x14ac:dyDescent="0.25">
      <c r="C38" s="22" t="s">
        <v>97</v>
      </c>
    </row>
  </sheetData>
  <sortState ref="C7:G23">
    <sortCondition ref="C7"/>
  </sortState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L71"/>
  <sheetViews>
    <sheetView workbookViewId="0"/>
  </sheetViews>
  <sheetFormatPr baseColWidth="10" defaultRowHeight="15" x14ac:dyDescent="0.25"/>
  <cols>
    <col min="3" max="3" width="33.5703125" customWidth="1"/>
    <col min="4" max="7" width="20.85546875" customWidth="1"/>
    <col min="9" max="9" width="7.7109375" customWidth="1"/>
  </cols>
  <sheetData>
    <row r="10" spans="3:12" ht="22.5" x14ac:dyDescent="0.25">
      <c r="C10" s="2"/>
      <c r="I10" s="6"/>
    </row>
    <row r="11" spans="3:12" ht="18" x14ac:dyDescent="0.25">
      <c r="C11" s="2"/>
    </row>
    <row r="12" spans="3:12" ht="15.75" x14ac:dyDescent="0.25">
      <c r="C12" s="1"/>
    </row>
    <row r="13" spans="3:12" ht="15.75" x14ac:dyDescent="0.25">
      <c r="C13" s="1"/>
    </row>
    <row r="14" spans="3:12" ht="33" customHeight="1" thickBot="1" x14ac:dyDescent="0.3">
      <c r="C14" s="21" t="s">
        <v>180</v>
      </c>
      <c r="D14" s="21" t="s">
        <v>72</v>
      </c>
      <c r="E14" s="21" t="s">
        <v>73</v>
      </c>
      <c r="F14" s="21" t="s">
        <v>71</v>
      </c>
      <c r="G14" s="21" t="s">
        <v>74</v>
      </c>
      <c r="I14" s="43"/>
      <c r="J14" s="43"/>
      <c r="K14" s="43"/>
      <c r="L14" s="43"/>
    </row>
    <row r="15" spans="3:12" ht="15.75" thickBot="1" x14ac:dyDescent="0.3">
      <c r="C15" s="24" t="s">
        <v>59</v>
      </c>
      <c r="D15" s="25">
        <v>17</v>
      </c>
      <c r="E15" s="26">
        <v>51</v>
      </c>
      <c r="F15" s="26">
        <f>SUM(D15:E15)</f>
        <v>68</v>
      </c>
      <c r="G15" s="26">
        <v>3</v>
      </c>
      <c r="I15" s="43"/>
      <c r="J15" s="43"/>
      <c r="K15" s="43"/>
      <c r="L15" s="43"/>
    </row>
    <row r="16" spans="3:12" ht="15.75" thickBot="1" x14ac:dyDescent="0.3">
      <c r="C16" s="24" t="s">
        <v>9</v>
      </c>
      <c r="D16" s="25">
        <v>9</v>
      </c>
      <c r="E16" s="26">
        <v>16</v>
      </c>
      <c r="F16" s="26">
        <f t="shared" ref="F16:F66" si="0">SUM(D16:E16)</f>
        <v>25</v>
      </c>
      <c r="G16" s="26">
        <v>1</v>
      </c>
      <c r="I16" s="43"/>
      <c r="J16" s="43"/>
      <c r="K16" s="43"/>
      <c r="L16" s="43"/>
    </row>
    <row r="17" spans="3:12" ht="15.75" thickBot="1" x14ac:dyDescent="0.3">
      <c r="C17" s="24" t="s">
        <v>127</v>
      </c>
      <c r="D17" s="25">
        <v>37</v>
      </c>
      <c r="E17" s="26">
        <v>90</v>
      </c>
      <c r="F17" s="26">
        <f t="shared" si="0"/>
        <v>127</v>
      </c>
      <c r="G17" s="26">
        <v>7</v>
      </c>
      <c r="I17" s="43"/>
      <c r="J17" s="43"/>
      <c r="K17" s="43"/>
      <c r="L17" s="43"/>
    </row>
    <row r="18" spans="3:12" ht="15.75" thickBot="1" x14ac:dyDescent="0.3">
      <c r="C18" s="24" t="s">
        <v>10</v>
      </c>
      <c r="D18" s="25">
        <v>13</v>
      </c>
      <c r="E18" s="26">
        <v>29</v>
      </c>
      <c r="F18" s="26">
        <f t="shared" si="0"/>
        <v>42</v>
      </c>
      <c r="G18" s="26">
        <v>5</v>
      </c>
      <c r="I18" s="43"/>
      <c r="J18" s="43"/>
      <c r="K18" s="43"/>
      <c r="L18" s="43"/>
    </row>
    <row r="19" spans="3:12" ht="15.75" thickBot="1" x14ac:dyDescent="0.3">
      <c r="C19" s="24" t="s">
        <v>8</v>
      </c>
      <c r="D19" s="25">
        <v>4</v>
      </c>
      <c r="E19" s="26">
        <v>12</v>
      </c>
      <c r="F19" s="26">
        <f t="shared" si="0"/>
        <v>16</v>
      </c>
      <c r="G19" s="26">
        <v>1</v>
      </c>
      <c r="I19" s="43"/>
      <c r="J19" s="43"/>
      <c r="K19" s="43"/>
      <c r="L19" s="43"/>
    </row>
    <row r="20" spans="3:12" ht="15.75" thickBot="1" x14ac:dyDescent="0.3">
      <c r="C20" s="24" t="s">
        <v>35</v>
      </c>
      <c r="D20" s="25">
        <v>22</v>
      </c>
      <c r="E20" s="26">
        <v>41</v>
      </c>
      <c r="F20" s="26">
        <f t="shared" si="0"/>
        <v>63</v>
      </c>
      <c r="G20" s="26">
        <v>8</v>
      </c>
      <c r="I20" s="43"/>
      <c r="J20" s="43"/>
      <c r="K20" s="43"/>
      <c r="L20" s="43"/>
    </row>
    <row r="21" spans="3:12" ht="15.75" thickBot="1" x14ac:dyDescent="0.3">
      <c r="C21" s="24" t="s">
        <v>57</v>
      </c>
      <c r="D21" s="25">
        <v>7</v>
      </c>
      <c r="E21" s="26">
        <v>8</v>
      </c>
      <c r="F21" s="26">
        <f t="shared" si="0"/>
        <v>15</v>
      </c>
      <c r="G21" s="26">
        <v>0</v>
      </c>
      <c r="I21" s="43"/>
      <c r="J21" s="43"/>
      <c r="K21" s="43"/>
      <c r="L21" s="43"/>
    </row>
    <row r="22" spans="3:12" ht="15.75" thickBot="1" x14ac:dyDescent="0.3">
      <c r="C22" s="24" t="s">
        <v>11</v>
      </c>
      <c r="D22" s="25">
        <v>20</v>
      </c>
      <c r="E22" s="26">
        <v>25</v>
      </c>
      <c r="F22" s="26">
        <f t="shared" si="0"/>
        <v>45</v>
      </c>
      <c r="G22" s="26">
        <v>3</v>
      </c>
      <c r="I22" s="43"/>
      <c r="J22" s="43"/>
      <c r="K22" s="43"/>
      <c r="L22" s="43"/>
    </row>
    <row r="23" spans="3:12" ht="15.75" thickBot="1" x14ac:dyDescent="0.3">
      <c r="C23" s="24" t="s">
        <v>12</v>
      </c>
      <c r="D23" s="25">
        <v>30</v>
      </c>
      <c r="E23" s="26">
        <v>42</v>
      </c>
      <c r="F23" s="26">
        <f t="shared" si="0"/>
        <v>72</v>
      </c>
      <c r="G23" s="26">
        <v>2</v>
      </c>
      <c r="I23" s="43"/>
      <c r="J23" s="43"/>
      <c r="K23" s="43"/>
      <c r="L23" s="43"/>
    </row>
    <row r="24" spans="3:12" ht="15.75" thickBot="1" x14ac:dyDescent="0.3">
      <c r="C24" s="24" t="s">
        <v>13</v>
      </c>
      <c r="D24" s="25">
        <v>98</v>
      </c>
      <c r="E24" s="26">
        <v>211</v>
      </c>
      <c r="F24" s="26">
        <f t="shared" si="0"/>
        <v>309</v>
      </c>
      <c r="G24" s="26">
        <v>30</v>
      </c>
      <c r="I24" s="43"/>
      <c r="J24" s="43"/>
      <c r="K24" s="43"/>
      <c r="L24" s="43"/>
    </row>
    <row r="25" spans="3:12" ht="15.75" thickBot="1" x14ac:dyDescent="0.3">
      <c r="C25" s="24" t="s">
        <v>50</v>
      </c>
      <c r="D25" s="25">
        <v>18</v>
      </c>
      <c r="E25" s="26">
        <v>50</v>
      </c>
      <c r="F25" s="26">
        <f t="shared" si="0"/>
        <v>68</v>
      </c>
      <c r="G25" s="26">
        <v>1</v>
      </c>
      <c r="I25" s="43"/>
      <c r="J25" s="43"/>
      <c r="K25" s="43"/>
      <c r="L25" s="43"/>
    </row>
    <row r="26" spans="3:12" ht="15.75" thickBot="1" x14ac:dyDescent="0.3">
      <c r="C26" s="24" t="s">
        <v>14</v>
      </c>
      <c r="D26" s="25">
        <v>11</v>
      </c>
      <c r="E26" s="26">
        <v>15</v>
      </c>
      <c r="F26" s="26">
        <f t="shared" si="0"/>
        <v>26</v>
      </c>
      <c r="G26" s="26">
        <v>4</v>
      </c>
      <c r="I26" s="43"/>
      <c r="J26" s="43"/>
      <c r="K26" s="43"/>
      <c r="L26" s="43"/>
    </row>
    <row r="27" spans="3:12" ht="15.75" thickBot="1" x14ac:dyDescent="0.3">
      <c r="C27" s="24" t="s">
        <v>58</v>
      </c>
      <c r="D27" s="25">
        <v>9</v>
      </c>
      <c r="E27" s="26">
        <v>18</v>
      </c>
      <c r="F27" s="26">
        <f t="shared" si="0"/>
        <v>27</v>
      </c>
      <c r="G27" s="26">
        <v>2</v>
      </c>
      <c r="I27" s="43"/>
      <c r="J27" s="43"/>
      <c r="K27" s="43"/>
      <c r="L27" s="43"/>
    </row>
    <row r="28" spans="3:12" ht="15.75" thickBot="1" x14ac:dyDescent="0.3">
      <c r="C28" s="24" t="s">
        <v>15</v>
      </c>
      <c r="D28" s="25">
        <v>23</v>
      </c>
      <c r="E28" s="26">
        <v>39</v>
      </c>
      <c r="F28" s="26">
        <f t="shared" si="0"/>
        <v>62</v>
      </c>
      <c r="G28" s="26">
        <v>1</v>
      </c>
      <c r="I28" s="43"/>
      <c r="J28" s="43"/>
      <c r="K28" s="43"/>
      <c r="L28" s="43"/>
    </row>
    <row r="29" spans="3:12" ht="15.75" thickBot="1" x14ac:dyDescent="0.3">
      <c r="C29" s="24" t="s">
        <v>41</v>
      </c>
      <c r="D29" s="25">
        <v>10</v>
      </c>
      <c r="E29" s="26">
        <v>26</v>
      </c>
      <c r="F29" s="26">
        <f t="shared" si="0"/>
        <v>36</v>
      </c>
      <c r="G29" s="26">
        <v>4</v>
      </c>
      <c r="I29" s="43"/>
      <c r="J29" s="43"/>
      <c r="K29" s="43"/>
      <c r="L29" s="43"/>
    </row>
    <row r="30" spans="3:12" ht="15.75" thickBot="1" x14ac:dyDescent="0.3">
      <c r="C30" s="24" t="s">
        <v>16</v>
      </c>
      <c r="D30" s="25">
        <v>19</v>
      </c>
      <c r="E30" s="26">
        <v>26</v>
      </c>
      <c r="F30" s="26">
        <f t="shared" si="0"/>
        <v>45</v>
      </c>
      <c r="G30" s="26">
        <v>2</v>
      </c>
      <c r="I30" s="43"/>
      <c r="J30" s="43"/>
      <c r="K30" s="43"/>
      <c r="L30" s="43"/>
    </row>
    <row r="31" spans="3:12" ht="15.75" thickBot="1" x14ac:dyDescent="0.3">
      <c r="C31" s="24" t="s">
        <v>17</v>
      </c>
      <c r="D31" s="25">
        <v>16</v>
      </c>
      <c r="E31" s="26">
        <v>21</v>
      </c>
      <c r="F31" s="26">
        <f t="shared" si="0"/>
        <v>37</v>
      </c>
      <c r="G31" s="26">
        <v>0</v>
      </c>
      <c r="I31" s="43"/>
      <c r="J31" s="43"/>
      <c r="K31" s="43"/>
      <c r="L31" s="43"/>
    </row>
    <row r="32" spans="3:12" ht="15.75" thickBot="1" x14ac:dyDescent="0.3">
      <c r="C32" s="24" t="s">
        <v>18</v>
      </c>
      <c r="D32" s="25">
        <v>25</v>
      </c>
      <c r="E32" s="26">
        <v>29</v>
      </c>
      <c r="F32" s="26">
        <f t="shared" si="0"/>
        <v>54</v>
      </c>
      <c r="G32" s="26">
        <v>4</v>
      </c>
      <c r="I32" s="43"/>
      <c r="J32" s="43"/>
      <c r="K32" s="43"/>
      <c r="L32" s="43"/>
    </row>
    <row r="33" spans="3:12" ht="15.75" thickBot="1" x14ac:dyDescent="0.3">
      <c r="C33" s="24" t="s">
        <v>19</v>
      </c>
      <c r="D33" s="25">
        <v>5</v>
      </c>
      <c r="E33" s="26">
        <v>9</v>
      </c>
      <c r="F33" s="26">
        <f t="shared" si="0"/>
        <v>14</v>
      </c>
      <c r="G33" s="26">
        <v>0</v>
      </c>
      <c r="I33" s="43"/>
      <c r="J33" s="43"/>
      <c r="K33" s="43"/>
      <c r="L33" s="43"/>
    </row>
    <row r="34" spans="3:12" ht="15.75" thickBot="1" x14ac:dyDescent="0.3">
      <c r="C34" s="24" t="s">
        <v>20</v>
      </c>
      <c r="D34" s="25">
        <v>18</v>
      </c>
      <c r="E34" s="26">
        <v>32</v>
      </c>
      <c r="F34" s="26">
        <f t="shared" si="0"/>
        <v>50</v>
      </c>
      <c r="G34" s="26">
        <v>9</v>
      </c>
      <c r="I34" s="43"/>
      <c r="J34" s="43"/>
      <c r="K34" s="43"/>
      <c r="L34" s="43"/>
    </row>
    <row r="35" spans="3:12" ht="15.75" thickBot="1" x14ac:dyDescent="0.3">
      <c r="C35" s="24" t="s">
        <v>21</v>
      </c>
      <c r="D35" s="25">
        <v>12</v>
      </c>
      <c r="E35" s="26">
        <v>40</v>
      </c>
      <c r="F35" s="26">
        <f t="shared" si="0"/>
        <v>52</v>
      </c>
      <c r="G35" s="26">
        <v>3</v>
      </c>
      <c r="I35" s="43"/>
      <c r="J35" s="43"/>
      <c r="K35" s="43"/>
      <c r="L35" s="43"/>
    </row>
    <row r="36" spans="3:12" ht="15.75" thickBot="1" x14ac:dyDescent="0.3">
      <c r="C36" s="24" t="s">
        <v>22</v>
      </c>
      <c r="D36" s="25">
        <v>11</v>
      </c>
      <c r="E36" s="26">
        <v>3</v>
      </c>
      <c r="F36" s="26">
        <f t="shared" si="0"/>
        <v>14</v>
      </c>
      <c r="G36" s="26">
        <v>2</v>
      </c>
      <c r="I36" s="43"/>
      <c r="J36" s="43"/>
      <c r="K36" s="43"/>
      <c r="L36" s="43"/>
    </row>
    <row r="37" spans="3:12" ht="15.75" thickBot="1" x14ac:dyDescent="0.3">
      <c r="C37" s="24" t="s">
        <v>179</v>
      </c>
      <c r="D37" s="25">
        <v>15</v>
      </c>
      <c r="E37" s="26">
        <v>30</v>
      </c>
      <c r="F37" s="26">
        <f t="shared" si="0"/>
        <v>45</v>
      </c>
      <c r="G37" s="26">
        <v>2</v>
      </c>
      <c r="I37" s="43"/>
      <c r="J37" s="43"/>
      <c r="K37" s="43"/>
      <c r="L37" s="43"/>
    </row>
    <row r="38" spans="3:12" ht="15.75" thickBot="1" x14ac:dyDescent="0.3">
      <c r="C38" s="24" t="s">
        <v>23</v>
      </c>
      <c r="D38" s="25">
        <v>13</v>
      </c>
      <c r="E38" s="26">
        <v>17</v>
      </c>
      <c r="F38" s="26">
        <f t="shared" si="0"/>
        <v>30</v>
      </c>
      <c r="G38" s="26">
        <v>5</v>
      </c>
      <c r="I38" s="43"/>
      <c r="J38" s="43"/>
      <c r="K38" s="43"/>
      <c r="L38" s="43"/>
    </row>
    <row r="39" spans="3:12" ht="15.75" thickBot="1" x14ac:dyDescent="0.3">
      <c r="C39" s="24" t="s">
        <v>24</v>
      </c>
      <c r="D39" s="25">
        <v>13</v>
      </c>
      <c r="E39" s="26">
        <v>9</v>
      </c>
      <c r="F39" s="26">
        <f t="shared" si="0"/>
        <v>22</v>
      </c>
      <c r="G39" s="26">
        <v>1</v>
      </c>
      <c r="I39" s="43"/>
      <c r="J39" s="43"/>
      <c r="K39" s="43"/>
      <c r="L39" s="43"/>
    </row>
    <row r="40" spans="3:12" ht="15.75" thickBot="1" x14ac:dyDescent="0.3">
      <c r="C40" s="24" t="s">
        <v>25</v>
      </c>
      <c r="D40" s="25">
        <v>26</v>
      </c>
      <c r="E40" s="26">
        <v>20</v>
      </c>
      <c r="F40" s="26">
        <f t="shared" si="0"/>
        <v>46</v>
      </c>
      <c r="G40" s="26">
        <v>2</v>
      </c>
      <c r="I40" s="43"/>
      <c r="J40" s="43"/>
      <c r="K40" s="43"/>
      <c r="L40" s="43"/>
    </row>
    <row r="41" spans="3:12" ht="15.75" thickBot="1" x14ac:dyDescent="0.3">
      <c r="C41" s="24" t="s">
        <v>26</v>
      </c>
      <c r="D41" s="25">
        <v>10</v>
      </c>
      <c r="E41" s="26">
        <v>21</v>
      </c>
      <c r="F41" s="26">
        <f t="shared" si="0"/>
        <v>31</v>
      </c>
      <c r="G41" s="26">
        <v>4</v>
      </c>
      <c r="I41" s="43"/>
      <c r="J41" s="43"/>
      <c r="K41" s="43"/>
      <c r="L41" s="43"/>
    </row>
    <row r="42" spans="3:12" ht="15.75" thickBot="1" x14ac:dyDescent="0.3">
      <c r="C42" s="24" t="s">
        <v>27</v>
      </c>
      <c r="D42" s="25">
        <v>14</v>
      </c>
      <c r="E42" s="26">
        <v>14</v>
      </c>
      <c r="F42" s="26">
        <f t="shared" si="0"/>
        <v>28</v>
      </c>
      <c r="G42" s="26">
        <v>6</v>
      </c>
      <c r="I42" s="43"/>
      <c r="J42" s="43"/>
      <c r="K42" s="43"/>
      <c r="L42" s="43"/>
    </row>
    <row r="43" spans="3:12" ht="15.75" thickBot="1" x14ac:dyDescent="0.3">
      <c r="C43" s="24" t="s">
        <v>29</v>
      </c>
      <c r="D43" s="25">
        <v>12</v>
      </c>
      <c r="E43" s="26">
        <v>13</v>
      </c>
      <c r="F43" s="26">
        <f t="shared" si="0"/>
        <v>25</v>
      </c>
      <c r="G43" s="26">
        <v>5</v>
      </c>
      <c r="I43" s="43"/>
      <c r="J43" s="43"/>
      <c r="K43" s="43"/>
      <c r="L43" s="43"/>
    </row>
    <row r="44" spans="3:12" ht="15.75" thickBot="1" x14ac:dyDescent="0.3">
      <c r="C44" s="24" t="s">
        <v>30</v>
      </c>
      <c r="D44" s="25">
        <v>77</v>
      </c>
      <c r="E44" s="26">
        <v>271</v>
      </c>
      <c r="F44" s="26">
        <f t="shared" si="0"/>
        <v>348</v>
      </c>
      <c r="G44" s="26">
        <v>12</v>
      </c>
      <c r="I44" s="43"/>
      <c r="J44" s="43"/>
      <c r="K44" s="43"/>
      <c r="L44" s="43"/>
    </row>
    <row r="45" spans="3:12" ht="15.75" thickBot="1" x14ac:dyDescent="0.3">
      <c r="C45" s="24" t="s">
        <v>31</v>
      </c>
      <c r="D45" s="25">
        <v>21</v>
      </c>
      <c r="E45" s="26">
        <v>71</v>
      </c>
      <c r="F45" s="26">
        <f t="shared" si="0"/>
        <v>92</v>
      </c>
      <c r="G45" s="26">
        <v>0</v>
      </c>
      <c r="I45" s="43"/>
      <c r="J45" s="43"/>
      <c r="K45" s="43"/>
      <c r="L45" s="43"/>
    </row>
    <row r="46" spans="3:12" ht="15.75" thickBot="1" x14ac:dyDescent="0.3">
      <c r="C46" s="24" t="s">
        <v>32</v>
      </c>
      <c r="D46" s="25">
        <v>31</v>
      </c>
      <c r="E46" s="26">
        <v>52</v>
      </c>
      <c r="F46" s="26">
        <f t="shared" si="0"/>
        <v>83</v>
      </c>
      <c r="G46" s="26">
        <v>1</v>
      </c>
      <c r="I46" s="43"/>
      <c r="J46" s="43"/>
      <c r="K46" s="43"/>
      <c r="L46" s="43"/>
    </row>
    <row r="47" spans="3:12" ht="15.75" thickBot="1" x14ac:dyDescent="0.3">
      <c r="C47" s="24" t="s">
        <v>33</v>
      </c>
      <c r="D47" s="25">
        <v>13</v>
      </c>
      <c r="E47" s="26">
        <v>25</v>
      </c>
      <c r="F47" s="26">
        <f t="shared" si="0"/>
        <v>38</v>
      </c>
      <c r="G47" s="26">
        <v>4</v>
      </c>
      <c r="I47" s="43"/>
      <c r="J47" s="43"/>
      <c r="K47" s="43"/>
      <c r="L47" s="43"/>
    </row>
    <row r="48" spans="3:12" ht="15.75" thickBot="1" x14ac:dyDescent="0.3">
      <c r="C48" s="24" t="s">
        <v>34</v>
      </c>
      <c r="D48" s="25">
        <v>6</v>
      </c>
      <c r="E48" s="26">
        <v>11</v>
      </c>
      <c r="F48" s="26">
        <f t="shared" si="0"/>
        <v>17</v>
      </c>
      <c r="G48" s="26">
        <v>3</v>
      </c>
      <c r="I48" s="43"/>
      <c r="J48" s="43"/>
      <c r="K48" s="43"/>
      <c r="L48" s="43"/>
    </row>
    <row r="49" spans="3:12" ht="15.75" thickBot="1" x14ac:dyDescent="0.3">
      <c r="C49" s="24" t="s">
        <v>36</v>
      </c>
      <c r="D49" s="25">
        <v>7</v>
      </c>
      <c r="E49" s="26">
        <v>6</v>
      </c>
      <c r="F49" s="26">
        <f t="shared" si="0"/>
        <v>13</v>
      </c>
      <c r="G49" s="26">
        <v>5</v>
      </c>
      <c r="I49" s="43"/>
      <c r="J49" s="43"/>
      <c r="K49" s="43"/>
      <c r="L49" s="43"/>
    </row>
    <row r="50" spans="3:12" ht="15.75" thickBot="1" x14ac:dyDescent="0.3">
      <c r="C50" s="24" t="s">
        <v>37</v>
      </c>
      <c r="D50" s="25">
        <v>15</v>
      </c>
      <c r="E50" s="26">
        <v>34</v>
      </c>
      <c r="F50" s="26">
        <f t="shared" si="0"/>
        <v>49</v>
      </c>
      <c r="G50" s="26">
        <v>2</v>
      </c>
      <c r="I50" s="43"/>
      <c r="J50" s="43"/>
      <c r="K50" s="43"/>
      <c r="L50" s="43"/>
    </row>
    <row r="51" spans="3:12" ht="15.75" thickBot="1" x14ac:dyDescent="0.3">
      <c r="C51" s="24" t="s">
        <v>38</v>
      </c>
      <c r="D51" s="25">
        <v>17</v>
      </c>
      <c r="E51" s="26">
        <v>37</v>
      </c>
      <c r="F51" s="26">
        <f t="shared" si="0"/>
        <v>54</v>
      </c>
      <c r="G51" s="26">
        <v>0</v>
      </c>
      <c r="I51" s="43"/>
      <c r="J51" s="43"/>
      <c r="K51" s="43"/>
      <c r="L51" s="43"/>
    </row>
    <row r="52" spans="3:12" ht="15.75" thickBot="1" x14ac:dyDescent="0.3">
      <c r="C52" s="24" t="s">
        <v>28</v>
      </c>
      <c r="D52" s="25">
        <v>4</v>
      </c>
      <c r="E52" s="26">
        <v>15</v>
      </c>
      <c r="F52" s="26">
        <f t="shared" si="0"/>
        <v>19</v>
      </c>
      <c r="G52" s="26">
        <v>4</v>
      </c>
      <c r="I52" s="43"/>
      <c r="J52" s="43"/>
      <c r="K52" s="43"/>
      <c r="L52" s="43"/>
    </row>
    <row r="53" spans="3:12" ht="15.75" thickBot="1" x14ac:dyDescent="0.3">
      <c r="C53" s="24" t="s">
        <v>39</v>
      </c>
      <c r="D53" s="25">
        <v>8</v>
      </c>
      <c r="E53" s="26">
        <v>15</v>
      </c>
      <c r="F53" s="26">
        <f t="shared" si="0"/>
        <v>23</v>
      </c>
      <c r="G53" s="26">
        <v>2</v>
      </c>
      <c r="I53" s="43"/>
      <c r="J53" s="43"/>
      <c r="K53" s="43"/>
      <c r="L53" s="43"/>
    </row>
    <row r="54" spans="3:12" ht="15.75" thickBot="1" x14ac:dyDescent="0.3">
      <c r="C54" s="24" t="s">
        <v>40</v>
      </c>
      <c r="D54" s="25">
        <v>18</v>
      </c>
      <c r="E54" s="26">
        <v>29</v>
      </c>
      <c r="F54" s="26">
        <f t="shared" si="0"/>
        <v>47</v>
      </c>
      <c r="G54" s="26">
        <v>1</v>
      </c>
      <c r="I54" s="43"/>
      <c r="J54" s="43"/>
      <c r="K54" s="43"/>
      <c r="L54" s="43"/>
    </row>
    <row r="55" spans="3:12" ht="15.75" thickBot="1" x14ac:dyDescent="0.3">
      <c r="C55" s="24" t="s">
        <v>42</v>
      </c>
      <c r="D55" s="25">
        <v>7</v>
      </c>
      <c r="E55" s="26">
        <v>2</v>
      </c>
      <c r="F55" s="26">
        <f t="shared" si="0"/>
        <v>9</v>
      </c>
      <c r="G55" s="26">
        <v>0</v>
      </c>
      <c r="I55" s="43"/>
      <c r="J55" s="43"/>
      <c r="K55" s="43"/>
      <c r="L55" s="43"/>
    </row>
    <row r="56" spans="3:12" ht="15.75" thickBot="1" x14ac:dyDescent="0.3">
      <c r="C56" s="24" t="s">
        <v>43</v>
      </c>
      <c r="D56" s="25">
        <v>31</v>
      </c>
      <c r="E56" s="26">
        <v>63</v>
      </c>
      <c r="F56" s="26">
        <f t="shared" si="0"/>
        <v>94</v>
      </c>
      <c r="G56" s="26">
        <v>2</v>
      </c>
      <c r="I56" s="43"/>
      <c r="J56" s="43"/>
      <c r="K56" s="43"/>
      <c r="L56" s="43"/>
    </row>
    <row r="57" spans="3:12" ht="15.75" thickBot="1" x14ac:dyDescent="0.3">
      <c r="C57" s="24" t="s">
        <v>44</v>
      </c>
      <c r="D57" s="25">
        <v>3</v>
      </c>
      <c r="E57" s="26">
        <v>4</v>
      </c>
      <c r="F57" s="26">
        <f t="shared" si="0"/>
        <v>7</v>
      </c>
      <c r="G57" s="26">
        <v>1</v>
      </c>
      <c r="I57" s="43"/>
      <c r="J57" s="43"/>
      <c r="K57" s="43"/>
      <c r="L57" s="43"/>
    </row>
    <row r="58" spans="3:12" ht="15.75" thickBot="1" x14ac:dyDescent="0.3">
      <c r="C58" s="24" t="s">
        <v>45</v>
      </c>
      <c r="D58" s="25">
        <v>18</v>
      </c>
      <c r="E58" s="26">
        <v>32</v>
      </c>
      <c r="F58" s="26">
        <f t="shared" si="0"/>
        <v>50</v>
      </c>
      <c r="G58" s="26">
        <v>11</v>
      </c>
      <c r="I58" s="43"/>
      <c r="J58" s="43"/>
      <c r="K58" s="43"/>
      <c r="L58" s="43"/>
    </row>
    <row r="59" spans="3:12" ht="15.75" thickBot="1" x14ac:dyDescent="0.3">
      <c r="C59" s="24" t="s">
        <v>46</v>
      </c>
      <c r="D59" s="25">
        <v>3</v>
      </c>
      <c r="E59" s="26">
        <v>9</v>
      </c>
      <c r="F59" s="26">
        <f t="shared" si="0"/>
        <v>12</v>
      </c>
      <c r="G59" s="26">
        <v>4</v>
      </c>
      <c r="I59" s="43"/>
      <c r="J59" s="43"/>
      <c r="K59" s="43"/>
      <c r="L59" s="43"/>
    </row>
    <row r="60" spans="3:12" ht="15.75" thickBot="1" x14ac:dyDescent="0.3">
      <c r="C60" s="24" t="s">
        <v>47</v>
      </c>
      <c r="D60" s="25">
        <v>18</v>
      </c>
      <c r="E60" s="26">
        <v>23</v>
      </c>
      <c r="F60" s="26">
        <f t="shared" si="0"/>
        <v>41</v>
      </c>
      <c r="G60" s="26">
        <v>2</v>
      </c>
      <c r="I60" s="43"/>
      <c r="J60" s="43"/>
      <c r="K60" s="43"/>
      <c r="L60" s="43"/>
    </row>
    <row r="61" spans="3:12" ht="15.75" thickBot="1" x14ac:dyDescent="0.3">
      <c r="C61" s="24" t="s">
        <v>48</v>
      </c>
      <c r="D61" s="25">
        <v>41</v>
      </c>
      <c r="E61" s="26">
        <v>121</v>
      </c>
      <c r="F61" s="26">
        <f t="shared" si="0"/>
        <v>162</v>
      </c>
      <c r="G61" s="26">
        <v>6</v>
      </c>
      <c r="I61" s="43"/>
      <c r="J61" s="43"/>
      <c r="K61" s="43"/>
      <c r="L61" s="43"/>
    </row>
    <row r="62" spans="3:12" ht="15.75" thickBot="1" x14ac:dyDescent="0.3">
      <c r="C62" s="24" t="s">
        <v>49</v>
      </c>
      <c r="D62" s="25">
        <v>14</v>
      </c>
      <c r="E62" s="26">
        <v>16</v>
      </c>
      <c r="F62" s="26">
        <f t="shared" si="0"/>
        <v>30</v>
      </c>
      <c r="G62" s="26">
        <v>1</v>
      </c>
      <c r="I62" s="43"/>
      <c r="J62" s="43"/>
      <c r="K62" s="43"/>
      <c r="L62" s="43"/>
    </row>
    <row r="63" spans="3:12" ht="15.75" thickBot="1" x14ac:dyDescent="0.3">
      <c r="C63" s="24" t="s">
        <v>51</v>
      </c>
      <c r="D63" s="25">
        <v>7</v>
      </c>
      <c r="E63" s="26">
        <v>6</v>
      </c>
      <c r="F63" s="26">
        <f t="shared" si="0"/>
        <v>13</v>
      </c>
      <c r="G63" s="26">
        <v>1</v>
      </c>
      <c r="I63" s="43"/>
      <c r="J63" s="43"/>
      <c r="K63" s="43"/>
      <c r="L63" s="43"/>
    </row>
    <row r="64" spans="3:12" ht="15.75" thickBot="1" x14ac:dyDescent="0.3">
      <c r="C64" s="24" t="s">
        <v>52</v>
      </c>
      <c r="D64" s="25">
        <v>14</v>
      </c>
      <c r="E64" s="26">
        <v>38</v>
      </c>
      <c r="F64" s="26">
        <f t="shared" si="0"/>
        <v>52</v>
      </c>
      <c r="G64" s="26">
        <v>6</v>
      </c>
      <c r="I64" s="43"/>
      <c r="J64" s="43"/>
      <c r="K64" s="43"/>
      <c r="L64" s="43"/>
    </row>
    <row r="65" spans="3:12" ht="15.75" thickBot="1" x14ac:dyDescent="0.3">
      <c r="C65" s="24" t="s">
        <v>53</v>
      </c>
      <c r="D65" s="25">
        <v>0</v>
      </c>
      <c r="E65" s="26">
        <v>3</v>
      </c>
      <c r="F65" s="26">
        <f t="shared" si="0"/>
        <v>3</v>
      </c>
      <c r="G65" s="26">
        <v>0</v>
      </c>
      <c r="I65" s="43"/>
      <c r="J65" s="43"/>
      <c r="K65" s="43"/>
      <c r="L65" s="43"/>
    </row>
    <row r="66" spans="3:12" ht="15.75" thickBot="1" x14ac:dyDescent="0.3">
      <c r="C66" s="24" t="s">
        <v>54</v>
      </c>
      <c r="D66" s="25">
        <v>0</v>
      </c>
      <c r="E66" s="26">
        <v>3</v>
      </c>
      <c r="F66" s="26">
        <f t="shared" si="0"/>
        <v>3</v>
      </c>
      <c r="G66" s="26">
        <v>0</v>
      </c>
      <c r="I66" s="43"/>
      <c r="J66" s="43"/>
      <c r="K66" s="43"/>
      <c r="L66" s="43"/>
    </row>
    <row r="67" spans="3:12" ht="33.75" customHeight="1" thickBot="1" x14ac:dyDescent="0.3">
      <c r="C67" s="29" t="s">
        <v>55</v>
      </c>
      <c r="D67" s="27">
        <f>SUM(D15:D66)</f>
        <v>910</v>
      </c>
      <c r="E67" s="28">
        <f t="shared" ref="E67:G67" si="1">SUM(E15:E66)</f>
        <v>1843</v>
      </c>
      <c r="F67" s="28">
        <f t="shared" si="1"/>
        <v>2753</v>
      </c>
      <c r="G67" s="23">
        <f t="shared" si="1"/>
        <v>185</v>
      </c>
      <c r="H67" s="44"/>
      <c r="I67" s="43"/>
      <c r="J67" s="43"/>
      <c r="K67" s="43"/>
      <c r="L67" s="43"/>
    </row>
    <row r="70" spans="3:12" x14ac:dyDescent="0.25">
      <c r="C70" s="22" t="s">
        <v>6</v>
      </c>
    </row>
    <row r="71" spans="3:12" x14ac:dyDescent="0.25">
      <c r="C71" s="22" t="s">
        <v>97</v>
      </c>
    </row>
  </sheetData>
  <pageMargins left="0.7" right="0.7" top="0.75" bottom="0.75" header="0.3" footer="0.3"/>
  <ignoredErrors>
    <ignoredError sqref="D67:G67" unlocked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J36"/>
  <sheetViews>
    <sheetView workbookViewId="0"/>
  </sheetViews>
  <sheetFormatPr baseColWidth="10" defaultRowHeight="14.25" x14ac:dyDescent="0.2"/>
  <cols>
    <col min="1" max="2" width="11.42578125" style="9"/>
    <col min="3" max="3" width="48.140625" style="9" customWidth="1"/>
    <col min="4" max="6" width="20.85546875" style="9" customWidth="1"/>
    <col min="7" max="8" width="11.42578125" style="9"/>
    <col min="9" max="9" width="15.140625" style="9" customWidth="1"/>
    <col min="10" max="16384" width="11.42578125" style="9"/>
  </cols>
  <sheetData>
    <row r="10" spans="3:10" ht="22.5" customHeight="1" x14ac:dyDescent="0.25">
      <c r="C10"/>
      <c r="I10" s="6"/>
    </row>
    <row r="12" spans="3:10" ht="15" x14ac:dyDescent="0.2">
      <c r="C12" s="1"/>
    </row>
    <row r="14" spans="3:10" ht="35.25" customHeight="1" thickBot="1" x14ac:dyDescent="0.25">
      <c r="C14" s="21" t="s">
        <v>184</v>
      </c>
      <c r="D14" s="21" t="s">
        <v>73</v>
      </c>
      <c r="E14" s="21" t="s">
        <v>72</v>
      </c>
      <c r="F14" s="21" t="s">
        <v>71</v>
      </c>
    </row>
    <row r="15" spans="3:10" ht="15.75" thickBot="1" x14ac:dyDescent="0.3">
      <c r="C15" s="24" t="s">
        <v>61</v>
      </c>
      <c r="D15" s="25">
        <v>114</v>
      </c>
      <c r="E15" s="26">
        <v>87</v>
      </c>
      <c r="F15" s="26">
        <f>SUM(D15:E15)</f>
        <v>201</v>
      </c>
      <c r="H15" s="42"/>
      <c r="I15" s="42"/>
      <c r="J15" s="42"/>
    </row>
    <row r="16" spans="3:10" ht="15.75" thickBot="1" x14ac:dyDescent="0.3">
      <c r="C16" s="24" t="s">
        <v>62</v>
      </c>
      <c r="D16" s="25">
        <v>15</v>
      </c>
      <c r="E16" s="26">
        <v>22</v>
      </c>
      <c r="F16" s="26">
        <f t="shared" ref="F16:F31" si="0">SUM(D16:E16)</f>
        <v>37</v>
      </c>
      <c r="H16" s="42"/>
      <c r="I16" s="42"/>
      <c r="J16" s="42"/>
    </row>
    <row r="17" spans="3:10" ht="15.75" thickBot="1" x14ac:dyDescent="0.3">
      <c r="C17" s="24" t="s">
        <v>35</v>
      </c>
      <c r="D17" s="25">
        <v>10</v>
      </c>
      <c r="E17" s="26">
        <v>10</v>
      </c>
      <c r="F17" s="26">
        <f t="shared" si="0"/>
        <v>20</v>
      </c>
      <c r="H17" s="42"/>
      <c r="I17" s="42"/>
      <c r="J17" s="42"/>
    </row>
    <row r="18" spans="3:10" ht="15.75" thickBot="1" x14ac:dyDescent="0.3">
      <c r="C18" s="24" t="s">
        <v>171</v>
      </c>
      <c r="D18" s="25">
        <v>24</v>
      </c>
      <c r="E18" s="26">
        <v>7</v>
      </c>
      <c r="F18" s="26">
        <f t="shared" si="0"/>
        <v>31</v>
      </c>
      <c r="H18" s="42"/>
      <c r="I18" s="42"/>
      <c r="J18" s="42"/>
    </row>
    <row r="19" spans="3:10" ht="15.75" thickBot="1" x14ac:dyDescent="0.3">
      <c r="C19" s="24" t="s">
        <v>63</v>
      </c>
      <c r="D19" s="25">
        <v>29</v>
      </c>
      <c r="E19" s="26">
        <v>12</v>
      </c>
      <c r="F19" s="26">
        <f t="shared" si="0"/>
        <v>41</v>
      </c>
      <c r="H19" s="42"/>
      <c r="I19" s="42"/>
      <c r="J19" s="42"/>
    </row>
    <row r="20" spans="3:10" ht="15.75" thickBot="1" x14ac:dyDescent="0.3">
      <c r="C20" s="24" t="s">
        <v>41</v>
      </c>
      <c r="D20" s="25">
        <v>8</v>
      </c>
      <c r="E20" s="26">
        <v>6</v>
      </c>
      <c r="F20" s="26">
        <f t="shared" si="0"/>
        <v>14</v>
      </c>
      <c r="H20" s="42"/>
      <c r="I20" s="42"/>
      <c r="J20" s="42"/>
    </row>
    <row r="21" spans="3:10" ht="15.75" thickBot="1" x14ac:dyDescent="0.3">
      <c r="C21" s="24" t="s">
        <v>163</v>
      </c>
      <c r="D21" s="25">
        <v>25</v>
      </c>
      <c r="E21" s="26">
        <v>28</v>
      </c>
      <c r="F21" s="26">
        <f t="shared" si="0"/>
        <v>53</v>
      </c>
      <c r="H21" s="42"/>
      <c r="I21" s="42"/>
      <c r="J21" s="42"/>
    </row>
    <row r="22" spans="3:10" ht="15.75" thickBot="1" x14ac:dyDescent="0.3">
      <c r="C22" s="24" t="s">
        <v>64</v>
      </c>
      <c r="D22" s="25">
        <v>32</v>
      </c>
      <c r="E22" s="26">
        <v>36</v>
      </c>
      <c r="F22" s="26">
        <f t="shared" si="0"/>
        <v>68</v>
      </c>
      <c r="H22" s="42"/>
      <c r="I22" s="42"/>
      <c r="J22" s="42"/>
    </row>
    <row r="23" spans="3:10" ht="15.75" thickBot="1" x14ac:dyDescent="0.3">
      <c r="C23" s="24" t="s">
        <v>66</v>
      </c>
      <c r="D23" s="25">
        <v>79</v>
      </c>
      <c r="E23" s="26">
        <v>75</v>
      </c>
      <c r="F23" s="26">
        <f t="shared" si="0"/>
        <v>154</v>
      </c>
      <c r="H23" s="42"/>
      <c r="I23" s="42"/>
      <c r="J23" s="42"/>
    </row>
    <row r="24" spans="3:10" ht="15.75" thickBot="1" x14ac:dyDescent="0.3">
      <c r="C24" s="24" t="s">
        <v>67</v>
      </c>
      <c r="D24" s="25">
        <v>57</v>
      </c>
      <c r="E24" s="26">
        <v>80</v>
      </c>
      <c r="F24" s="26">
        <f t="shared" si="0"/>
        <v>137</v>
      </c>
      <c r="H24" s="42"/>
      <c r="I24" s="42"/>
      <c r="J24" s="42"/>
    </row>
    <row r="25" spans="3:10" ht="15.75" thickBot="1" x14ac:dyDescent="0.3">
      <c r="C25" s="24" t="s">
        <v>68</v>
      </c>
      <c r="D25" s="25">
        <v>15</v>
      </c>
      <c r="E25" s="26">
        <v>8</v>
      </c>
      <c r="F25" s="26">
        <f t="shared" si="0"/>
        <v>23</v>
      </c>
      <c r="H25" s="42"/>
      <c r="I25" s="42"/>
      <c r="J25" s="42"/>
    </row>
    <row r="26" spans="3:10" ht="15.75" thickBot="1" x14ac:dyDescent="0.3">
      <c r="C26" s="24" t="s">
        <v>69</v>
      </c>
      <c r="D26" s="25">
        <v>17</v>
      </c>
      <c r="E26" s="26">
        <v>36</v>
      </c>
      <c r="F26" s="26">
        <f t="shared" si="0"/>
        <v>53</v>
      </c>
      <c r="H26" s="42"/>
      <c r="I26" s="42"/>
      <c r="J26" s="42"/>
    </row>
    <row r="27" spans="3:10" ht="15.75" thickBot="1" x14ac:dyDescent="0.3">
      <c r="C27" s="24" t="s">
        <v>173</v>
      </c>
      <c r="D27" s="25">
        <v>70</v>
      </c>
      <c r="E27" s="26">
        <v>71</v>
      </c>
      <c r="F27" s="26">
        <f t="shared" si="0"/>
        <v>141</v>
      </c>
      <c r="H27" s="42"/>
      <c r="I27" s="42"/>
      <c r="J27" s="42"/>
    </row>
    <row r="28" spans="3:10" ht="15.75" thickBot="1" x14ac:dyDescent="0.3">
      <c r="C28" s="24" t="s">
        <v>170</v>
      </c>
      <c r="D28" s="25">
        <v>23</v>
      </c>
      <c r="E28" s="26">
        <v>15</v>
      </c>
      <c r="F28" s="26">
        <f t="shared" si="0"/>
        <v>38</v>
      </c>
      <c r="H28" s="42"/>
      <c r="I28" s="42"/>
      <c r="J28" s="42"/>
    </row>
    <row r="29" spans="3:10" ht="15.75" thickBot="1" x14ac:dyDescent="0.3">
      <c r="C29" s="24" t="s">
        <v>169</v>
      </c>
      <c r="D29" s="25">
        <v>4</v>
      </c>
      <c r="E29" s="26">
        <v>9</v>
      </c>
      <c r="F29" s="26">
        <f t="shared" si="0"/>
        <v>13</v>
      </c>
      <c r="H29" s="42"/>
      <c r="I29" s="42"/>
      <c r="J29" s="42"/>
    </row>
    <row r="30" spans="3:10" ht="15.75" thickBot="1" x14ac:dyDescent="0.3">
      <c r="C30" s="24" t="s">
        <v>135</v>
      </c>
      <c r="D30" s="25">
        <v>29</v>
      </c>
      <c r="E30" s="26">
        <v>15</v>
      </c>
      <c r="F30" s="26">
        <f t="shared" si="0"/>
        <v>44</v>
      </c>
      <c r="H30" s="42"/>
      <c r="I30" s="42"/>
      <c r="J30" s="42"/>
    </row>
    <row r="31" spans="3:10" ht="15.75" thickBot="1" x14ac:dyDescent="0.3">
      <c r="C31" s="24" t="s">
        <v>28</v>
      </c>
      <c r="D31" s="25">
        <v>5</v>
      </c>
      <c r="E31" s="26">
        <v>5</v>
      </c>
      <c r="F31" s="26">
        <f t="shared" si="0"/>
        <v>10</v>
      </c>
      <c r="H31" s="42"/>
      <c r="I31" s="42"/>
      <c r="J31" s="42"/>
    </row>
    <row r="32" spans="3:10" ht="33" customHeight="1" thickBot="1" x14ac:dyDescent="0.3">
      <c r="C32" s="29" t="s">
        <v>71</v>
      </c>
      <c r="D32" s="27">
        <f>SUM(D15:D31)</f>
        <v>556</v>
      </c>
      <c r="E32" s="28">
        <f>SUM(E15:E31)</f>
        <v>522</v>
      </c>
      <c r="F32" s="28">
        <f>SUM(F15:F31)</f>
        <v>1078</v>
      </c>
      <c r="G32"/>
    </row>
    <row r="33" spans="3:6" x14ac:dyDescent="0.2">
      <c r="C33" s="13"/>
      <c r="D33" s="13"/>
      <c r="E33" s="13"/>
      <c r="F33" s="13"/>
    </row>
    <row r="35" spans="3:6" x14ac:dyDescent="0.2">
      <c r="C35" s="22" t="s">
        <v>6</v>
      </c>
    </row>
    <row r="36" spans="3:6" x14ac:dyDescent="0.2">
      <c r="C36" s="22" t="s">
        <v>165</v>
      </c>
    </row>
  </sheetData>
  <sortState ref="G8:J24">
    <sortCondition ref="G8"/>
  </sortState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J71"/>
  <sheetViews>
    <sheetView workbookViewId="0"/>
  </sheetViews>
  <sheetFormatPr baseColWidth="10" defaultRowHeight="14.25" x14ac:dyDescent="0.2"/>
  <cols>
    <col min="1" max="2" width="11.42578125" style="9"/>
    <col min="3" max="3" width="35.42578125" style="9" customWidth="1"/>
    <col min="4" max="6" width="20.85546875" style="9" customWidth="1"/>
    <col min="7" max="8" width="11.42578125" style="9"/>
    <col min="9" max="9" width="15.7109375" style="9" customWidth="1"/>
    <col min="10" max="14" width="11.42578125" style="9"/>
    <col min="15" max="15" width="13.28515625" style="9" customWidth="1"/>
    <col min="16" max="16384" width="11.42578125" style="9"/>
  </cols>
  <sheetData>
    <row r="10" spans="3:10" ht="24" customHeight="1" x14ac:dyDescent="0.25">
      <c r="C10"/>
      <c r="I10" s="6"/>
    </row>
    <row r="12" spans="3:10" ht="15" x14ac:dyDescent="0.2">
      <c r="C12" s="1"/>
    </row>
    <row r="14" spans="3:10" ht="30.75" customHeight="1" thickBot="1" x14ac:dyDescent="0.25">
      <c r="C14" s="21" t="s">
        <v>180</v>
      </c>
      <c r="D14" s="21" t="s">
        <v>73</v>
      </c>
      <c r="E14" s="21" t="s">
        <v>72</v>
      </c>
      <c r="F14" s="21" t="s">
        <v>71</v>
      </c>
    </row>
    <row r="15" spans="3:10" ht="15.75" thickBot="1" x14ac:dyDescent="0.3">
      <c r="C15" s="24" t="s">
        <v>59</v>
      </c>
      <c r="D15" s="25">
        <v>11</v>
      </c>
      <c r="E15" s="26">
        <v>11</v>
      </c>
      <c r="F15" s="26">
        <f>SUM(D15:E15)</f>
        <v>22</v>
      </c>
      <c r="H15" s="43"/>
      <c r="I15" s="43"/>
      <c r="J15" s="43"/>
    </row>
    <row r="16" spans="3:10" ht="15.75" thickBot="1" x14ac:dyDescent="0.3">
      <c r="C16" s="24" t="s">
        <v>9</v>
      </c>
      <c r="D16" s="25">
        <v>6</v>
      </c>
      <c r="E16" s="26">
        <v>3</v>
      </c>
      <c r="F16" s="26">
        <f t="shared" ref="F16:F20" si="0">SUM(D16:E16)</f>
        <v>9</v>
      </c>
      <c r="H16" s="43"/>
      <c r="I16" s="43"/>
      <c r="J16" s="43"/>
    </row>
    <row r="17" spans="3:10" ht="15.75" thickBot="1" x14ac:dyDescent="0.3">
      <c r="C17" s="24" t="s">
        <v>127</v>
      </c>
      <c r="D17" s="25">
        <v>26</v>
      </c>
      <c r="E17" s="26">
        <v>27</v>
      </c>
      <c r="F17" s="26">
        <f t="shared" si="0"/>
        <v>53</v>
      </c>
      <c r="H17" s="43"/>
      <c r="I17" s="43"/>
      <c r="J17" s="43"/>
    </row>
    <row r="18" spans="3:10" ht="15.75" thickBot="1" x14ac:dyDescent="0.3">
      <c r="C18" s="24" t="s">
        <v>10</v>
      </c>
      <c r="D18" s="25">
        <v>13</v>
      </c>
      <c r="E18" s="26">
        <v>6</v>
      </c>
      <c r="F18" s="26">
        <f t="shared" si="0"/>
        <v>19</v>
      </c>
      <c r="H18" s="43"/>
      <c r="I18" s="43"/>
      <c r="J18" s="43"/>
    </row>
    <row r="19" spans="3:10" ht="15.75" thickBot="1" x14ac:dyDescent="0.3">
      <c r="C19" s="24" t="s">
        <v>8</v>
      </c>
      <c r="D19" s="25">
        <v>4</v>
      </c>
      <c r="E19" s="26">
        <v>3</v>
      </c>
      <c r="F19" s="26">
        <f t="shared" si="0"/>
        <v>7</v>
      </c>
      <c r="H19" s="43"/>
      <c r="I19" s="43"/>
      <c r="J19" s="43"/>
    </row>
    <row r="20" spans="3:10" ht="15.75" thickBot="1" x14ac:dyDescent="0.3">
      <c r="C20" s="24" t="s">
        <v>35</v>
      </c>
      <c r="D20" s="25">
        <v>10</v>
      </c>
      <c r="E20" s="26">
        <v>10</v>
      </c>
      <c r="F20" s="26">
        <f t="shared" si="0"/>
        <v>20</v>
      </c>
      <c r="H20" s="43"/>
      <c r="I20" s="43"/>
      <c r="J20" s="43"/>
    </row>
    <row r="21" spans="3:10" ht="15.75" thickBot="1" x14ac:dyDescent="0.3">
      <c r="C21" s="24" t="s">
        <v>57</v>
      </c>
      <c r="D21" s="25">
        <v>6</v>
      </c>
      <c r="E21" s="26"/>
      <c r="F21" s="26">
        <f t="shared" ref="F21:F64" si="1">SUM(D21:E21)</f>
        <v>6</v>
      </c>
      <c r="H21" s="43"/>
      <c r="I21" s="43"/>
      <c r="J21" s="43"/>
    </row>
    <row r="22" spans="3:10" ht="15.75" thickBot="1" x14ac:dyDescent="0.3">
      <c r="C22" s="24" t="s">
        <v>11</v>
      </c>
      <c r="D22" s="25">
        <v>9</v>
      </c>
      <c r="E22" s="26">
        <v>4</v>
      </c>
      <c r="F22" s="26">
        <f t="shared" si="1"/>
        <v>13</v>
      </c>
      <c r="H22" s="43"/>
      <c r="I22" s="43"/>
      <c r="J22" s="43"/>
    </row>
    <row r="23" spans="3:10" ht="15.75" thickBot="1" x14ac:dyDescent="0.3">
      <c r="C23" s="24" t="s">
        <v>12</v>
      </c>
      <c r="D23" s="25">
        <v>24</v>
      </c>
      <c r="E23" s="26">
        <v>7</v>
      </c>
      <c r="F23" s="26">
        <f t="shared" si="1"/>
        <v>31</v>
      </c>
      <c r="H23" s="43"/>
      <c r="I23" s="43"/>
      <c r="J23" s="43"/>
    </row>
    <row r="24" spans="3:10" ht="15.75" thickBot="1" x14ac:dyDescent="0.3">
      <c r="C24" s="24" t="s">
        <v>13</v>
      </c>
      <c r="D24" s="25">
        <v>51</v>
      </c>
      <c r="E24" s="26">
        <v>52</v>
      </c>
      <c r="F24" s="26">
        <f t="shared" si="1"/>
        <v>103</v>
      </c>
      <c r="H24" s="43"/>
      <c r="I24" s="43"/>
      <c r="J24" s="43"/>
    </row>
    <row r="25" spans="3:10" ht="15.75" thickBot="1" x14ac:dyDescent="0.3">
      <c r="C25" s="24" t="s">
        <v>50</v>
      </c>
      <c r="D25" s="25">
        <v>15</v>
      </c>
      <c r="E25" s="26">
        <v>7</v>
      </c>
      <c r="F25" s="26">
        <f t="shared" si="1"/>
        <v>22</v>
      </c>
      <c r="H25" s="43"/>
      <c r="I25" s="43"/>
      <c r="J25" s="43"/>
    </row>
    <row r="26" spans="3:10" ht="15.75" thickBot="1" x14ac:dyDescent="0.3">
      <c r="C26" s="24" t="s">
        <v>14</v>
      </c>
      <c r="D26" s="25">
        <v>7</v>
      </c>
      <c r="E26" s="26">
        <v>2</v>
      </c>
      <c r="F26" s="26">
        <f t="shared" si="1"/>
        <v>9</v>
      </c>
      <c r="H26" s="43"/>
      <c r="I26" s="43"/>
      <c r="J26" s="43"/>
    </row>
    <row r="27" spans="3:10" ht="15.75" thickBot="1" x14ac:dyDescent="0.3">
      <c r="C27" s="24" t="s">
        <v>58</v>
      </c>
      <c r="D27" s="25">
        <v>6</v>
      </c>
      <c r="E27" s="26">
        <v>4</v>
      </c>
      <c r="F27" s="26">
        <f t="shared" si="1"/>
        <v>10</v>
      </c>
      <c r="H27" s="43"/>
      <c r="I27" s="43"/>
      <c r="J27" s="43"/>
    </row>
    <row r="28" spans="3:10" ht="15.75" thickBot="1" x14ac:dyDescent="0.3">
      <c r="C28" s="24" t="s">
        <v>15</v>
      </c>
      <c r="D28" s="25">
        <v>14</v>
      </c>
      <c r="E28" s="26">
        <v>12</v>
      </c>
      <c r="F28" s="26">
        <f t="shared" si="1"/>
        <v>26</v>
      </c>
      <c r="H28" s="43"/>
      <c r="I28" s="43"/>
      <c r="J28" s="43"/>
    </row>
    <row r="29" spans="3:10" ht="15.75" thickBot="1" x14ac:dyDescent="0.3">
      <c r="C29" s="24" t="s">
        <v>41</v>
      </c>
      <c r="D29" s="25">
        <v>8</v>
      </c>
      <c r="E29" s="26">
        <v>6</v>
      </c>
      <c r="F29" s="26">
        <f t="shared" si="1"/>
        <v>14</v>
      </c>
      <c r="H29" s="43"/>
      <c r="I29" s="43"/>
      <c r="J29" s="43"/>
    </row>
    <row r="30" spans="3:10" ht="15.75" thickBot="1" x14ac:dyDescent="0.3">
      <c r="C30" s="24" t="s">
        <v>16</v>
      </c>
      <c r="D30" s="25">
        <v>10</v>
      </c>
      <c r="E30" s="26">
        <v>10</v>
      </c>
      <c r="F30" s="26">
        <f t="shared" si="1"/>
        <v>20</v>
      </c>
      <c r="H30" s="43"/>
      <c r="I30" s="43"/>
      <c r="J30" s="43"/>
    </row>
    <row r="31" spans="3:10" ht="15.75" thickBot="1" x14ac:dyDescent="0.3">
      <c r="C31" s="24" t="s">
        <v>17</v>
      </c>
      <c r="D31" s="25">
        <v>2</v>
      </c>
      <c r="E31" s="26">
        <v>11</v>
      </c>
      <c r="F31" s="26">
        <f t="shared" si="1"/>
        <v>13</v>
      </c>
      <c r="H31" s="43"/>
      <c r="I31" s="43"/>
      <c r="J31" s="43"/>
    </row>
    <row r="32" spans="3:10" ht="15.75" thickBot="1" x14ac:dyDescent="0.3">
      <c r="C32" s="24" t="s">
        <v>18</v>
      </c>
      <c r="D32" s="25">
        <v>8</v>
      </c>
      <c r="E32" s="26">
        <v>15</v>
      </c>
      <c r="F32" s="26">
        <f t="shared" si="1"/>
        <v>23</v>
      </c>
      <c r="H32" s="43"/>
      <c r="I32" s="43"/>
      <c r="J32" s="43"/>
    </row>
    <row r="33" spans="3:10" ht="15.75" thickBot="1" x14ac:dyDescent="0.3">
      <c r="C33" s="24" t="s">
        <v>19</v>
      </c>
      <c r="D33" s="25">
        <v>4</v>
      </c>
      <c r="E33" s="26">
        <v>2</v>
      </c>
      <c r="F33" s="26">
        <f t="shared" si="1"/>
        <v>6</v>
      </c>
      <c r="H33" s="43"/>
      <c r="I33" s="43"/>
      <c r="J33" s="43"/>
    </row>
    <row r="34" spans="3:10" ht="15.75" thickBot="1" x14ac:dyDescent="0.3">
      <c r="C34" s="24" t="s">
        <v>20</v>
      </c>
      <c r="D34" s="25">
        <v>12</v>
      </c>
      <c r="E34" s="26">
        <v>8</v>
      </c>
      <c r="F34" s="26">
        <f t="shared" si="1"/>
        <v>20</v>
      </c>
      <c r="H34" s="43"/>
      <c r="I34" s="43"/>
      <c r="J34" s="43"/>
    </row>
    <row r="35" spans="3:10" ht="15.75" thickBot="1" x14ac:dyDescent="0.3">
      <c r="C35" s="24" t="s">
        <v>21</v>
      </c>
      <c r="D35" s="25">
        <v>11</v>
      </c>
      <c r="E35" s="26">
        <v>12</v>
      </c>
      <c r="F35" s="26">
        <f t="shared" si="1"/>
        <v>23</v>
      </c>
      <c r="H35" s="43"/>
      <c r="I35" s="43"/>
      <c r="J35" s="43"/>
    </row>
    <row r="36" spans="3:10" ht="15.75" thickBot="1" x14ac:dyDescent="0.3">
      <c r="C36" s="24" t="s">
        <v>22</v>
      </c>
      <c r="D36" s="25">
        <v>4</v>
      </c>
      <c r="E36" s="26">
        <v>1</v>
      </c>
      <c r="F36" s="26">
        <f t="shared" si="1"/>
        <v>5</v>
      </c>
      <c r="H36" s="43"/>
      <c r="I36" s="43"/>
      <c r="J36" s="43"/>
    </row>
    <row r="37" spans="3:10" ht="15.75" thickBot="1" x14ac:dyDescent="0.3">
      <c r="C37" s="24" t="s">
        <v>133</v>
      </c>
      <c r="D37" s="25">
        <v>10</v>
      </c>
      <c r="E37" s="26">
        <v>5</v>
      </c>
      <c r="F37" s="26">
        <f t="shared" si="1"/>
        <v>15</v>
      </c>
      <c r="H37" s="43"/>
      <c r="I37" s="43"/>
      <c r="J37" s="43"/>
    </row>
    <row r="38" spans="3:10" ht="15.75" thickBot="1" x14ac:dyDescent="0.3">
      <c r="C38" s="24" t="s">
        <v>23</v>
      </c>
      <c r="D38" s="25">
        <v>7</v>
      </c>
      <c r="E38" s="26">
        <v>5</v>
      </c>
      <c r="F38" s="26">
        <f t="shared" si="1"/>
        <v>12</v>
      </c>
      <c r="H38" s="43"/>
      <c r="I38" s="43"/>
      <c r="J38" s="43"/>
    </row>
    <row r="39" spans="3:10" ht="15.75" thickBot="1" x14ac:dyDescent="0.3">
      <c r="C39" s="24" t="s">
        <v>24</v>
      </c>
      <c r="D39" s="25">
        <v>5</v>
      </c>
      <c r="E39" s="26">
        <v>3</v>
      </c>
      <c r="F39" s="26">
        <f t="shared" si="1"/>
        <v>8</v>
      </c>
      <c r="H39" s="43"/>
      <c r="I39" s="43"/>
      <c r="J39" s="43"/>
    </row>
    <row r="40" spans="3:10" ht="15.75" thickBot="1" x14ac:dyDescent="0.3">
      <c r="C40" s="24" t="s">
        <v>25</v>
      </c>
      <c r="D40" s="25">
        <v>10</v>
      </c>
      <c r="E40" s="26">
        <v>7</v>
      </c>
      <c r="F40" s="26">
        <f t="shared" si="1"/>
        <v>17</v>
      </c>
      <c r="H40" s="43"/>
      <c r="I40" s="43"/>
      <c r="J40" s="43"/>
    </row>
    <row r="41" spans="3:10" ht="15.75" thickBot="1" x14ac:dyDescent="0.3">
      <c r="C41" s="24" t="s">
        <v>26</v>
      </c>
      <c r="D41" s="25">
        <v>4</v>
      </c>
      <c r="E41" s="26">
        <v>9</v>
      </c>
      <c r="F41" s="26">
        <f t="shared" si="1"/>
        <v>13</v>
      </c>
      <c r="H41" s="43"/>
      <c r="I41" s="43"/>
      <c r="J41" s="43"/>
    </row>
    <row r="42" spans="3:10" ht="15.75" thickBot="1" x14ac:dyDescent="0.3">
      <c r="C42" s="24" t="s">
        <v>27</v>
      </c>
      <c r="D42" s="25">
        <v>4</v>
      </c>
      <c r="E42" s="26">
        <v>8</v>
      </c>
      <c r="F42" s="26">
        <f t="shared" si="1"/>
        <v>12</v>
      </c>
      <c r="H42" s="43"/>
      <c r="I42" s="43"/>
      <c r="J42" s="43"/>
    </row>
    <row r="43" spans="3:10" ht="15.75" thickBot="1" x14ac:dyDescent="0.3">
      <c r="C43" s="24" t="s">
        <v>29</v>
      </c>
      <c r="D43" s="25"/>
      <c r="E43" s="26">
        <v>7</v>
      </c>
      <c r="F43" s="26">
        <f t="shared" si="1"/>
        <v>7</v>
      </c>
      <c r="H43" s="43"/>
      <c r="I43" s="43"/>
      <c r="J43" s="43"/>
    </row>
    <row r="44" spans="3:10" ht="15.75" thickBot="1" x14ac:dyDescent="0.3">
      <c r="C44" s="24" t="s">
        <v>30</v>
      </c>
      <c r="D44" s="25">
        <v>70</v>
      </c>
      <c r="E44" s="26">
        <v>71</v>
      </c>
      <c r="F44" s="26">
        <f t="shared" si="1"/>
        <v>141</v>
      </c>
      <c r="H44" s="43"/>
      <c r="I44" s="43"/>
      <c r="J44" s="43"/>
    </row>
    <row r="45" spans="3:10" ht="15.75" thickBot="1" x14ac:dyDescent="0.3">
      <c r="C45" s="24" t="s">
        <v>31</v>
      </c>
      <c r="D45" s="25">
        <v>28</v>
      </c>
      <c r="E45" s="26">
        <v>11</v>
      </c>
      <c r="F45" s="26">
        <f t="shared" si="1"/>
        <v>39</v>
      </c>
      <c r="H45" s="43"/>
      <c r="I45" s="43"/>
      <c r="J45" s="43"/>
    </row>
    <row r="46" spans="3:10" ht="15.75" thickBot="1" x14ac:dyDescent="0.3">
      <c r="C46" s="24" t="s">
        <v>32</v>
      </c>
      <c r="D46" s="25">
        <v>23</v>
      </c>
      <c r="E46" s="26">
        <v>15</v>
      </c>
      <c r="F46" s="26">
        <f t="shared" si="1"/>
        <v>38</v>
      </c>
      <c r="H46" s="43"/>
      <c r="I46" s="43"/>
      <c r="J46" s="43"/>
    </row>
    <row r="47" spans="3:10" ht="15.75" thickBot="1" x14ac:dyDescent="0.3">
      <c r="C47" s="24" t="s">
        <v>33</v>
      </c>
      <c r="D47" s="25">
        <v>4</v>
      </c>
      <c r="E47" s="26">
        <v>9</v>
      </c>
      <c r="F47" s="26">
        <f t="shared" si="1"/>
        <v>13</v>
      </c>
      <c r="H47" s="43"/>
      <c r="I47" s="43"/>
      <c r="J47" s="43"/>
    </row>
    <row r="48" spans="3:10" ht="15.75" thickBot="1" x14ac:dyDescent="0.3">
      <c r="C48" s="24" t="s">
        <v>34</v>
      </c>
      <c r="D48" s="25">
        <v>3</v>
      </c>
      <c r="E48" s="26">
        <v>4</v>
      </c>
      <c r="F48" s="26">
        <f t="shared" si="1"/>
        <v>7</v>
      </c>
      <c r="H48" s="43"/>
      <c r="I48" s="43"/>
      <c r="J48" s="43"/>
    </row>
    <row r="49" spans="3:10" ht="15.75" thickBot="1" x14ac:dyDescent="0.3">
      <c r="C49" s="24" t="s">
        <v>36</v>
      </c>
      <c r="D49" s="25">
        <v>2</v>
      </c>
      <c r="E49" s="26">
        <v>4</v>
      </c>
      <c r="F49" s="26">
        <f t="shared" si="1"/>
        <v>6</v>
      </c>
      <c r="H49" s="43"/>
      <c r="I49" s="43"/>
      <c r="J49" s="43"/>
    </row>
    <row r="50" spans="3:10" ht="15.75" thickBot="1" x14ac:dyDescent="0.3">
      <c r="C50" s="24" t="s">
        <v>37</v>
      </c>
      <c r="D50" s="25">
        <v>15</v>
      </c>
      <c r="E50" s="26">
        <v>6</v>
      </c>
      <c r="F50" s="26">
        <f t="shared" si="1"/>
        <v>21</v>
      </c>
      <c r="H50" s="43"/>
      <c r="I50" s="43"/>
      <c r="J50" s="43"/>
    </row>
    <row r="51" spans="3:10" ht="15.75" thickBot="1" x14ac:dyDescent="0.3">
      <c r="C51" s="24" t="s">
        <v>38</v>
      </c>
      <c r="D51" s="25">
        <v>3</v>
      </c>
      <c r="E51" s="26">
        <v>14</v>
      </c>
      <c r="F51" s="26">
        <f t="shared" si="1"/>
        <v>17</v>
      </c>
      <c r="H51" s="43"/>
      <c r="I51" s="43"/>
      <c r="J51" s="43"/>
    </row>
    <row r="52" spans="3:10" ht="15.75" thickBot="1" x14ac:dyDescent="0.3">
      <c r="C52" s="24" t="s">
        <v>28</v>
      </c>
      <c r="D52" s="25">
        <v>5</v>
      </c>
      <c r="E52" s="26">
        <v>5</v>
      </c>
      <c r="F52" s="26">
        <f t="shared" si="1"/>
        <v>10</v>
      </c>
      <c r="H52" s="43"/>
      <c r="I52" s="43"/>
      <c r="J52" s="43"/>
    </row>
    <row r="53" spans="3:10" ht="15.75" thickBot="1" x14ac:dyDescent="0.3">
      <c r="C53" s="24" t="s">
        <v>39</v>
      </c>
      <c r="D53" s="25">
        <v>3</v>
      </c>
      <c r="E53" s="26">
        <v>6</v>
      </c>
      <c r="F53" s="26">
        <f t="shared" si="1"/>
        <v>9</v>
      </c>
      <c r="H53" s="43"/>
      <c r="I53" s="43"/>
      <c r="J53" s="43"/>
    </row>
    <row r="54" spans="3:10" ht="15.75" thickBot="1" x14ac:dyDescent="0.3">
      <c r="C54" s="24" t="s">
        <v>40</v>
      </c>
      <c r="D54" s="25">
        <v>14</v>
      </c>
      <c r="E54" s="26">
        <v>6</v>
      </c>
      <c r="F54" s="26">
        <f t="shared" si="1"/>
        <v>20</v>
      </c>
      <c r="H54" s="43"/>
      <c r="I54" s="43"/>
      <c r="J54" s="43"/>
    </row>
    <row r="55" spans="3:10" ht="15.75" thickBot="1" x14ac:dyDescent="0.3">
      <c r="C55" s="24" t="s">
        <v>42</v>
      </c>
      <c r="D55" s="25">
        <v>2</v>
      </c>
      <c r="E55" s="26">
        <v>2</v>
      </c>
      <c r="F55" s="26">
        <f t="shared" si="1"/>
        <v>4</v>
      </c>
      <c r="H55" s="43"/>
      <c r="I55" s="43"/>
      <c r="J55" s="43"/>
    </row>
    <row r="56" spans="3:10" ht="15.75" thickBot="1" x14ac:dyDescent="0.3">
      <c r="C56" s="24" t="s">
        <v>43</v>
      </c>
      <c r="D56" s="25">
        <v>21</v>
      </c>
      <c r="E56" s="26">
        <v>19</v>
      </c>
      <c r="F56" s="26">
        <f t="shared" si="1"/>
        <v>40</v>
      </c>
      <c r="H56" s="43"/>
      <c r="I56" s="43"/>
      <c r="J56" s="43"/>
    </row>
    <row r="57" spans="3:10" ht="15.75" thickBot="1" x14ac:dyDescent="0.3">
      <c r="C57" s="24" t="s">
        <v>44</v>
      </c>
      <c r="D57" s="25"/>
      <c r="E57" s="26">
        <v>4</v>
      </c>
      <c r="F57" s="26">
        <f t="shared" si="1"/>
        <v>4</v>
      </c>
      <c r="H57" s="43"/>
      <c r="I57" s="43"/>
      <c r="J57" s="43"/>
    </row>
    <row r="58" spans="3:10" ht="15.75" thickBot="1" x14ac:dyDescent="0.3">
      <c r="C58" s="24" t="s">
        <v>45</v>
      </c>
      <c r="D58" s="25">
        <v>12</v>
      </c>
      <c r="E58" s="26">
        <v>7</v>
      </c>
      <c r="F58" s="26">
        <f t="shared" si="1"/>
        <v>19</v>
      </c>
      <c r="H58" s="43"/>
      <c r="I58" s="43"/>
      <c r="J58" s="43"/>
    </row>
    <row r="59" spans="3:10" ht="15.75" thickBot="1" x14ac:dyDescent="0.3">
      <c r="C59" s="24" t="s">
        <v>46</v>
      </c>
      <c r="D59" s="25"/>
      <c r="E59" s="26">
        <v>5</v>
      </c>
      <c r="F59" s="26">
        <f t="shared" si="1"/>
        <v>5</v>
      </c>
      <c r="H59" s="43"/>
      <c r="I59" s="43"/>
      <c r="J59" s="43"/>
    </row>
    <row r="60" spans="3:10" ht="15.75" thickBot="1" x14ac:dyDescent="0.3">
      <c r="C60" s="24" t="s">
        <v>47</v>
      </c>
      <c r="D60" s="25">
        <v>9</v>
      </c>
      <c r="E60" s="26">
        <v>11</v>
      </c>
      <c r="F60" s="26">
        <f t="shared" si="1"/>
        <v>20</v>
      </c>
      <c r="H60" s="43"/>
      <c r="I60" s="43"/>
      <c r="J60" s="43"/>
    </row>
    <row r="61" spans="3:10" ht="15.75" thickBot="1" x14ac:dyDescent="0.3">
      <c r="C61" s="24" t="s">
        <v>48</v>
      </c>
      <c r="D61" s="25">
        <v>21</v>
      </c>
      <c r="E61" s="26">
        <v>43</v>
      </c>
      <c r="F61" s="26">
        <f t="shared" si="1"/>
        <v>64</v>
      </c>
      <c r="H61" s="43"/>
      <c r="I61" s="43"/>
      <c r="J61" s="43"/>
    </row>
    <row r="62" spans="3:10" ht="15.75" thickBot="1" x14ac:dyDescent="0.3">
      <c r="C62" s="24" t="s">
        <v>49</v>
      </c>
      <c r="D62" s="25">
        <v>6</v>
      </c>
      <c r="E62" s="26">
        <v>6</v>
      </c>
      <c r="F62" s="26">
        <f t="shared" si="1"/>
        <v>12</v>
      </c>
      <c r="H62" s="43"/>
      <c r="I62" s="43"/>
      <c r="J62" s="43"/>
    </row>
    <row r="63" spans="3:10" ht="15.75" thickBot="1" x14ac:dyDescent="0.3">
      <c r="C63" s="24" t="s">
        <v>51</v>
      </c>
      <c r="D63" s="25">
        <v>2</v>
      </c>
      <c r="E63" s="26">
        <v>3</v>
      </c>
      <c r="F63" s="26">
        <f t="shared" si="1"/>
        <v>5</v>
      </c>
      <c r="H63" s="43"/>
      <c r="I63" s="43"/>
      <c r="J63" s="43"/>
    </row>
    <row r="64" spans="3:10" ht="15.75" thickBot="1" x14ac:dyDescent="0.3">
      <c r="C64" s="24" t="s">
        <v>52</v>
      </c>
      <c r="D64" s="25">
        <v>10</v>
      </c>
      <c r="E64" s="26">
        <v>14</v>
      </c>
      <c r="F64" s="26">
        <f t="shared" si="1"/>
        <v>24</v>
      </c>
      <c r="H64" s="43"/>
      <c r="I64" s="43"/>
      <c r="J64" s="43"/>
    </row>
    <row r="65" spans="3:10" ht="15.75" thickBot="1" x14ac:dyDescent="0.3">
      <c r="C65" s="24" t="s">
        <v>53</v>
      </c>
      <c r="D65" s="25">
        <v>1</v>
      </c>
      <c r="E65" s="26"/>
      <c r="F65" s="26">
        <f>SUM(D65:E65)</f>
        <v>1</v>
      </c>
      <c r="H65" s="43"/>
      <c r="I65" s="43"/>
      <c r="J65" s="43"/>
    </row>
    <row r="66" spans="3:10" ht="15.75" thickBot="1" x14ac:dyDescent="0.3">
      <c r="C66" s="24" t="s">
        <v>54</v>
      </c>
      <c r="D66" s="25">
        <v>1</v>
      </c>
      <c r="E66" s="26"/>
      <c r="F66" s="26">
        <f>SUM(D66:E66)</f>
        <v>1</v>
      </c>
      <c r="H66" s="43"/>
      <c r="I66" s="43"/>
      <c r="J66" s="43"/>
    </row>
    <row r="67" spans="3:10" ht="33" customHeight="1" thickBot="1" x14ac:dyDescent="0.25">
      <c r="C67" s="29" t="s">
        <v>71</v>
      </c>
      <c r="D67" s="27">
        <f>SUM(D15:D66)</f>
        <v>556</v>
      </c>
      <c r="E67" s="28">
        <f>SUM(E15:E66)</f>
        <v>522</v>
      </c>
      <c r="F67" s="28">
        <f>SUM(F15:F66)</f>
        <v>1078</v>
      </c>
    </row>
    <row r="70" spans="3:10" x14ac:dyDescent="0.2">
      <c r="C70" s="22" t="s">
        <v>6</v>
      </c>
    </row>
    <row r="71" spans="3:10" x14ac:dyDescent="0.2">
      <c r="C71" s="22" t="s">
        <v>165</v>
      </c>
    </row>
  </sheetData>
  <sortState ref="I8:L59">
    <sortCondition ref="I8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I37"/>
  <sheetViews>
    <sheetView workbookViewId="0"/>
  </sheetViews>
  <sheetFormatPr baseColWidth="10" defaultRowHeight="14.25" x14ac:dyDescent="0.2"/>
  <cols>
    <col min="1" max="2" width="11.42578125" style="9"/>
    <col min="3" max="3" width="46.28515625" style="9" customWidth="1"/>
    <col min="4" max="4" width="20.85546875" style="9" customWidth="1"/>
    <col min="5" max="8" width="11.42578125" style="9"/>
    <col min="9" max="9" width="15.7109375" style="9" customWidth="1"/>
    <col min="10" max="16384" width="11.42578125" style="9"/>
  </cols>
  <sheetData>
    <row r="10" spans="3:9" ht="24" customHeight="1" x14ac:dyDescent="0.25">
      <c r="C10"/>
      <c r="I10" s="6"/>
    </row>
    <row r="12" spans="3:9" ht="15" x14ac:dyDescent="0.2">
      <c r="C12" s="1"/>
    </row>
    <row r="14" spans="3:9" ht="35.25" customHeight="1" thickBot="1" x14ac:dyDescent="0.25">
      <c r="C14" s="21" t="s">
        <v>184</v>
      </c>
      <c r="D14" s="21" t="s">
        <v>166</v>
      </c>
    </row>
    <row r="15" spans="3:9" ht="15.75" thickBot="1" x14ac:dyDescent="0.3">
      <c r="C15" s="24" t="s">
        <v>61</v>
      </c>
      <c r="D15" s="25">
        <v>206</v>
      </c>
      <c r="E15" s="41"/>
    </row>
    <row r="16" spans="3:9" ht="15.75" thickBot="1" x14ac:dyDescent="0.3">
      <c r="C16" s="24" t="s">
        <v>62</v>
      </c>
      <c r="D16" s="25">
        <v>43</v>
      </c>
      <c r="E16" s="41"/>
    </row>
    <row r="17" spans="3:5" ht="15.75" thickBot="1" x14ac:dyDescent="0.3">
      <c r="C17" s="24" t="s">
        <v>35</v>
      </c>
      <c r="D17" s="25">
        <v>25</v>
      </c>
      <c r="E17" s="41"/>
    </row>
    <row r="18" spans="3:5" ht="15.75" thickBot="1" x14ac:dyDescent="0.3">
      <c r="C18" s="24" t="s">
        <v>171</v>
      </c>
      <c r="D18" s="25">
        <v>29</v>
      </c>
      <c r="E18" s="41"/>
    </row>
    <row r="19" spans="3:5" ht="15.75" thickBot="1" x14ac:dyDescent="0.3">
      <c r="C19" s="24" t="s">
        <v>63</v>
      </c>
      <c r="D19" s="25">
        <v>40</v>
      </c>
      <c r="E19" s="41"/>
    </row>
    <row r="20" spans="3:5" ht="15.75" thickBot="1" x14ac:dyDescent="0.3">
      <c r="C20" s="24" t="s">
        <v>41</v>
      </c>
      <c r="D20" s="25">
        <v>14</v>
      </c>
      <c r="E20" s="41"/>
    </row>
    <row r="21" spans="3:5" ht="15.75" thickBot="1" x14ac:dyDescent="0.3">
      <c r="C21" s="24" t="s">
        <v>163</v>
      </c>
      <c r="D21" s="25">
        <v>61</v>
      </c>
      <c r="E21" s="41"/>
    </row>
    <row r="22" spans="3:5" ht="15.75" thickBot="1" x14ac:dyDescent="0.3">
      <c r="C22" s="24" t="s">
        <v>64</v>
      </c>
      <c r="D22" s="25">
        <v>83</v>
      </c>
      <c r="E22" s="41"/>
    </row>
    <row r="23" spans="3:5" ht="15.75" thickBot="1" x14ac:dyDescent="0.3">
      <c r="C23" s="24" t="s">
        <v>66</v>
      </c>
      <c r="D23" s="25">
        <v>155</v>
      </c>
      <c r="E23" s="41"/>
    </row>
    <row r="24" spans="3:5" ht="15.75" thickBot="1" x14ac:dyDescent="0.3">
      <c r="C24" s="24" t="s">
        <v>67</v>
      </c>
      <c r="D24" s="25">
        <v>137</v>
      </c>
      <c r="E24" s="41"/>
    </row>
    <row r="25" spans="3:5" ht="15.75" thickBot="1" x14ac:dyDescent="0.3">
      <c r="C25" s="24" t="s">
        <v>68</v>
      </c>
      <c r="D25" s="25">
        <v>29</v>
      </c>
      <c r="E25" s="41"/>
    </row>
    <row r="26" spans="3:5" ht="15.75" thickBot="1" x14ac:dyDescent="0.3">
      <c r="C26" s="24" t="s">
        <v>69</v>
      </c>
      <c r="D26" s="25">
        <v>64</v>
      </c>
      <c r="E26" s="41"/>
    </row>
    <row r="27" spans="3:5" ht="15.75" thickBot="1" x14ac:dyDescent="0.3">
      <c r="C27" s="24" t="s">
        <v>173</v>
      </c>
      <c r="D27" s="25">
        <v>119</v>
      </c>
      <c r="E27" s="41"/>
    </row>
    <row r="28" spans="3:5" ht="15.75" thickBot="1" x14ac:dyDescent="0.3">
      <c r="C28" s="24" t="s">
        <v>170</v>
      </c>
      <c r="D28" s="25">
        <v>37</v>
      </c>
      <c r="E28" s="41"/>
    </row>
    <row r="29" spans="3:5" ht="15.75" thickBot="1" x14ac:dyDescent="0.3">
      <c r="C29" s="24" t="s">
        <v>169</v>
      </c>
      <c r="D29" s="25">
        <v>14</v>
      </c>
      <c r="E29" s="41"/>
    </row>
    <row r="30" spans="3:5" ht="15.75" thickBot="1" x14ac:dyDescent="0.3">
      <c r="C30" s="24" t="s">
        <v>135</v>
      </c>
      <c r="D30" s="25">
        <v>42</v>
      </c>
      <c r="E30" s="41"/>
    </row>
    <row r="31" spans="3:5" ht="15.75" thickBot="1" x14ac:dyDescent="0.3">
      <c r="C31" s="24" t="s">
        <v>28</v>
      </c>
      <c r="D31" s="25">
        <v>11</v>
      </c>
      <c r="E31" s="41"/>
    </row>
    <row r="32" spans="3:5" ht="33" customHeight="1" thickBot="1" x14ac:dyDescent="0.25">
      <c r="C32" s="29" t="s">
        <v>71</v>
      </c>
      <c r="D32" s="27">
        <f>SUM(D15:D31)</f>
        <v>1109</v>
      </c>
    </row>
    <row r="35" spans="3:3" x14ac:dyDescent="0.2">
      <c r="C35" s="22" t="s">
        <v>6</v>
      </c>
    </row>
    <row r="36" spans="3:3" x14ac:dyDescent="0.2">
      <c r="C36" s="22" t="s">
        <v>165</v>
      </c>
    </row>
    <row r="37" spans="3:3" x14ac:dyDescent="0.2">
      <c r="C37" s="22"/>
    </row>
  </sheetData>
  <sortState ref="C15:D31">
    <sortCondition ref="C15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J71"/>
  <sheetViews>
    <sheetView workbookViewId="0"/>
  </sheetViews>
  <sheetFormatPr baseColWidth="10" defaultRowHeight="14.25" x14ac:dyDescent="0.2"/>
  <cols>
    <col min="1" max="2" width="11.42578125" style="9"/>
    <col min="3" max="3" width="47.5703125" style="9" customWidth="1"/>
    <col min="4" max="4" width="20.85546875" style="9" customWidth="1"/>
    <col min="5" max="8" width="11.42578125" style="9"/>
    <col min="9" max="9" width="15.7109375" style="9" customWidth="1"/>
    <col min="10" max="12" width="11.42578125" style="9"/>
    <col min="13" max="13" width="23.140625" style="9" bestFit="1" customWidth="1"/>
    <col min="14" max="16384" width="11.42578125" style="9"/>
  </cols>
  <sheetData>
    <row r="10" spans="3:9" ht="24" customHeight="1" x14ac:dyDescent="0.25">
      <c r="C10"/>
      <c r="I10" s="6"/>
    </row>
    <row r="12" spans="3:9" ht="15" x14ac:dyDescent="0.2">
      <c r="C12" s="1"/>
    </row>
    <row r="14" spans="3:9" ht="37.5" customHeight="1" thickBot="1" x14ac:dyDescent="0.3">
      <c r="C14" s="21" t="s">
        <v>180</v>
      </c>
      <c r="D14" s="21" t="s">
        <v>166</v>
      </c>
      <c r="E14"/>
      <c r="F14"/>
    </row>
    <row r="15" spans="3:9" ht="15.75" thickBot="1" x14ac:dyDescent="0.3">
      <c r="C15" s="24" t="s">
        <v>59</v>
      </c>
      <c r="D15" s="25">
        <v>23</v>
      </c>
      <c r="E15" s="39"/>
      <c r="F15"/>
    </row>
    <row r="16" spans="3:9" ht="15.75" thickBot="1" x14ac:dyDescent="0.3">
      <c r="C16" s="24" t="s">
        <v>9</v>
      </c>
      <c r="D16" s="25">
        <v>12</v>
      </c>
      <c r="E16" s="39"/>
      <c r="F16"/>
    </row>
    <row r="17" spans="3:10" ht="15.75" thickBot="1" x14ac:dyDescent="0.3">
      <c r="C17" s="24" t="s">
        <v>127</v>
      </c>
      <c r="D17" s="25">
        <v>53</v>
      </c>
      <c r="E17" s="39"/>
      <c r="F17"/>
    </row>
    <row r="18" spans="3:10" ht="15.75" thickBot="1" x14ac:dyDescent="0.3">
      <c r="C18" s="24" t="s">
        <v>10</v>
      </c>
      <c r="D18" s="25">
        <v>21</v>
      </c>
      <c r="E18" s="39"/>
      <c r="F18"/>
    </row>
    <row r="19" spans="3:10" ht="15.75" thickBot="1" x14ac:dyDescent="0.3">
      <c r="C19" s="24" t="s">
        <v>8</v>
      </c>
      <c r="D19" s="25">
        <v>7</v>
      </c>
      <c r="E19" s="39"/>
      <c r="F19"/>
    </row>
    <row r="20" spans="3:10" ht="15.75" thickBot="1" x14ac:dyDescent="0.3">
      <c r="C20" s="24" t="s">
        <v>35</v>
      </c>
      <c r="D20" s="25">
        <v>25</v>
      </c>
      <c r="E20" s="39"/>
      <c r="F20"/>
    </row>
    <row r="21" spans="3:10" ht="15.75" thickBot="1" x14ac:dyDescent="0.3">
      <c r="C21" s="24" t="s">
        <v>57</v>
      </c>
      <c r="D21" s="25">
        <v>6</v>
      </c>
      <c r="E21" s="39"/>
      <c r="F21"/>
    </row>
    <row r="22" spans="3:10" ht="15.75" thickBot="1" x14ac:dyDescent="0.3">
      <c r="C22" s="24" t="s">
        <v>11</v>
      </c>
      <c r="D22" s="25">
        <v>16</v>
      </c>
      <c r="E22" s="39"/>
      <c r="F22"/>
    </row>
    <row r="23" spans="3:10" ht="15.75" thickBot="1" x14ac:dyDescent="0.3">
      <c r="C23" s="24" t="s">
        <v>12</v>
      </c>
      <c r="D23" s="25">
        <v>29</v>
      </c>
      <c r="E23" s="39"/>
      <c r="F23"/>
    </row>
    <row r="24" spans="3:10" ht="15.75" thickBot="1" x14ac:dyDescent="0.3">
      <c r="C24" s="24" t="s">
        <v>13</v>
      </c>
      <c r="D24" s="25">
        <v>96</v>
      </c>
      <c r="E24" s="39"/>
      <c r="F24"/>
    </row>
    <row r="25" spans="3:10" ht="15.75" thickBot="1" x14ac:dyDescent="0.3">
      <c r="C25" s="24" t="s">
        <v>50</v>
      </c>
      <c r="D25" s="25">
        <v>21</v>
      </c>
      <c r="E25" s="39"/>
      <c r="F25"/>
      <c r="J25" s="12"/>
    </row>
    <row r="26" spans="3:10" ht="15.75" thickBot="1" x14ac:dyDescent="0.3">
      <c r="C26" s="24" t="s">
        <v>14</v>
      </c>
      <c r="D26" s="25">
        <v>14</v>
      </c>
      <c r="E26" s="39"/>
      <c r="F26"/>
    </row>
    <row r="27" spans="3:10" ht="15.75" thickBot="1" x14ac:dyDescent="0.3">
      <c r="C27" s="24" t="s">
        <v>58</v>
      </c>
      <c r="D27" s="25">
        <v>13</v>
      </c>
      <c r="E27" s="39"/>
      <c r="F27"/>
    </row>
    <row r="28" spans="3:10" ht="15.75" thickBot="1" x14ac:dyDescent="0.3">
      <c r="C28" s="24" t="s">
        <v>15</v>
      </c>
      <c r="D28" s="25">
        <v>27</v>
      </c>
      <c r="E28" s="39"/>
      <c r="F28"/>
    </row>
    <row r="29" spans="3:10" ht="15.75" thickBot="1" x14ac:dyDescent="0.3">
      <c r="C29" s="24" t="s">
        <v>41</v>
      </c>
      <c r="D29" s="25">
        <v>14</v>
      </c>
      <c r="E29" s="39"/>
      <c r="F29"/>
    </row>
    <row r="30" spans="3:10" ht="15.75" thickBot="1" x14ac:dyDescent="0.3">
      <c r="C30" s="24" t="s">
        <v>16</v>
      </c>
      <c r="D30" s="25">
        <v>20</v>
      </c>
      <c r="E30" s="39"/>
      <c r="F30"/>
    </row>
    <row r="31" spans="3:10" ht="15.75" thickBot="1" x14ac:dyDescent="0.3">
      <c r="C31" s="24" t="s">
        <v>17</v>
      </c>
      <c r="D31" s="25">
        <v>14</v>
      </c>
      <c r="E31" s="39"/>
      <c r="F31"/>
    </row>
    <row r="32" spans="3:10" ht="15.75" thickBot="1" x14ac:dyDescent="0.3">
      <c r="C32" s="24" t="s">
        <v>18</v>
      </c>
      <c r="D32" s="25">
        <v>25</v>
      </c>
      <c r="E32" s="39"/>
      <c r="F32"/>
    </row>
    <row r="33" spans="3:6" ht="15.75" thickBot="1" x14ac:dyDescent="0.3">
      <c r="C33" s="24" t="s">
        <v>19</v>
      </c>
      <c r="D33" s="25">
        <v>6</v>
      </c>
      <c r="E33" s="39"/>
      <c r="F33"/>
    </row>
    <row r="34" spans="3:6" ht="15.75" thickBot="1" x14ac:dyDescent="0.3">
      <c r="C34" s="24" t="s">
        <v>20</v>
      </c>
      <c r="D34" s="25">
        <v>21</v>
      </c>
      <c r="E34" s="39"/>
      <c r="F34"/>
    </row>
    <row r="35" spans="3:6" ht="15.75" thickBot="1" x14ac:dyDescent="0.3">
      <c r="C35" s="24" t="s">
        <v>21</v>
      </c>
      <c r="D35" s="25">
        <v>24</v>
      </c>
      <c r="E35" s="39"/>
      <c r="F35"/>
    </row>
    <row r="36" spans="3:6" ht="15.75" thickBot="1" x14ac:dyDescent="0.3">
      <c r="C36" s="24" t="s">
        <v>22</v>
      </c>
      <c r="D36" s="25">
        <v>10</v>
      </c>
      <c r="E36" s="39"/>
      <c r="F36"/>
    </row>
    <row r="37" spans="3:6" ht="15.75" thickBot="1" x14ac:dyDescent="0.3">
      <c r="C37" s="24" t="s">
        <v>133</v>
      </c>
      <c r="D37" s="25">
        <v>14</v>
      </c>
      <c r="E37" s="39"/>
      <c r="F37"/>
    </row>
    <row r="38" spans="3:6" ht="15.75" thickBot="1" x14ac:dyDescent="0.3">
      <c r="C38" s="24" t="s">
        <v>23</v>
      </c>
      <c r="D38" s="25">
        <v>12</v>
      </c>
      <c r="E38" s="39"/>
      <c r="F38"/>
    </row>
    <row r="39" spans="3:6" ht="15.75" thickBot="1" x14ac:dyDescent="0.3">
      <c r="C39" s="24" t="s">
        <v>24</v>
      </c>
      <c r="D39" s="25">
        <v>10</v>
      </c>
      <c r="E39" s="39"/>
      <c r="F39"/>
    </row>
    <row r="40" spans="3:6" ht="15.75" thickBot="1" x14ac:dyDescent="0.3">
      <c r="C40" s="24" t="s">
        <v>25</v>
      </c>
      <c r="D40" s="25">
        <v>17</v>
      </c>
      <c r="E40" s="39"/>
      <c r="F40"/>
    </row>
    <row r="41" spans="3:6" ht="15.75" thickBot="1" x14ac:dyDescent="0.3">
      <c r="C41" s="24" t="s">
        <v>26</v>
      </c>
      <c r="D41" s="25">
        <v>13</v>
      </c>
      <c r="E41" s="39"/>
      <c r="F41"/>
    </row>
    <row r="42" spans="3:6" ht="15.75" thickBot="1" x14ac:dyDescent="0.3">
      <c r="C42" s="24" t="s">
        <v>27</v>
      </c>
      <c r="D42" s="25">
        <v>14</v>
      </c>
      <c r="E42" s="39"/>
      <c r="F42"/>
    </row>
    <row r="43" spans="3:6" ht="15.75" thickBot="1" x14ac:dyDescent="0.3">
      <c r="C43" s="24" t="s">
        <v>29</v>
      </c>
      <c r="D43" s="25">
        <v>9</v>
      </c>
      <c r="E43" s="39"/>
      <c r="F43"/>
    </row>
    <row r="44" spans="3:6" ht="15.75" thickBot="1" x14ac:dyDescent="0.3">
      <c r="C44" s="24" t="s">
        <v>30</v>
      </c>
      <c r="D44" s="25">
        <v>119</v>
      </c>
      <c r="E44" s="39"/>
      <c r="F44"/>
    </row>
    <row r="45" spans="3:6" ht="15.75" thickBot="1" x14ac:dyDescent="0.3">
      <c r="C45" s="24" t="s">
        <v>31</v>
      </c>
      <c r="D45" s="25">
        <v>39</v>
      </c>
      <c r="E45" s="39"/>
      <c r="F45"/>
    </row>
    <row r="46" spans="3:6" ht="15.75" thickBot="1" x14ac:dyDescent="0.3">
      <c r="C46" s="24" t="s">
        <v>32</v>
      </c>
      <c r="D46" s="25">
        <v>37</v>
      </c>
      <c r="E46" s="39"/>
      <c r="F46"/>
    </row>
    <row r="47" spans="3:6" ht="15.75" thickBot="1" x14ac:dyDescent="0.3">
      <c r="C47" s="24" t="s">
        <v>33</v>
      </c>
      <c r="D47" s="25">
        <v>14</v>
      </c>
      <c r="E47" s="39"/>
      <c r="F47"/>
    </row>
    <row r="48" spans="3:6" ht="15.75" thickBot="1" x14ac:dyDescent="0.3">
      <c r="C48" s="24" t="s">
        <v>34</v>
      </c>
      <c r="D48" s="25">
        <v>14</v>
      </c>
      <c r="E48" s="39"/>
      <c r="F48"/>
    </row>
    <row r="49" spans="3:6" ht="15.75" thickBot="1" x14ac:dyDescent="0.3">
      <c r="C49" s="24" t="s">
        <v>36</v>
      </c>
      <c r="D49" s="25">
        <v>8</v>
      </c>
      <c r="E49" s="39"/>
      <c r="F49"/>
    </row>
    <row r="50" spans="3:6" ht="15.75" thickBot="1" x14ac:dyDescent="0.3">
      <c r="C50" s="24" t="s">
        <v>37</v>
      </c>
      <c r="D50" s="25">
        <v>20</v>
      </c>
      <c r="E50" s="39"/>
      <c r="F50"/>
    </row>
    <row r="51" spans="3:6" ht="15.75" thickBot="1" x14ac:dyDescent="0.3">
      <c r="C51" s="24" t="s">
        <v>38</v>
      </c>
      <c r="D51" s="25">
        <v>18</v>
      </c>
      <c r="E51" s="39"/>
      <c r="F51"/>
    </row>
    <row r="52" spans="3:6" ht="15.75" thickBot="1" x14ac:dyDescent="0.3">
      <c r="C52" s="24" t="s">
        <v>28</v>
      </c>
      <c r="D52" s="25">
        <v>11</v>
      </c>
      <c r="E52" s="39"/>
      <c r="F52"/>
    </row>
    <row r="53" spans="3:6" ht="15.75" thickBot="1" x14ac:dyDescent="0.3">
      <c r="C53" s="24" t="s">
        <v>39</v>
      </c>
      <c r="D53" s="25">
        <v>11</v>
      </c>
      <c r="E53" s="39"/>
      <c r="F53"/>
    </row>
    <row r="54" spans="3:6" ht="15.75" thickBot="1" x14ac:dyDescent="0.3">
      <c r="C54" s="24" t="s">
        <v>40</v>
      </c>
      <c r="D54" s="25">
        <v>20</v>
      </c>
      <c r="E54" s="39"/>
      <c r="F54"/>
    </row>
    <row r="55" spans="3:6" ht="15.75" thickBot="1" x14ac:dyDescent="0.3">
      <c r="C55" s="24" t="s">
        <v>42</v>
      </c>
      <c r="D55" s="25">
        <v>6</v>
      </c>
      <c r="E55" s="39"/>
      <c r="F55"/>
    </row>
    <row r="56" spans="3:6" ht="15.75" thickBot="1" x14ac:dyDescent="0.3">
      <c r="C56" s="24" t="s">
        <v>43</v>
      </c>
      <c r="D56" s="25">
        <v>39</v>
      </c>
      <c r="E56" s="39"/>
      <c r="F56"/>
    </row>
    <row r="57" spans="3:6" ht="15.75" thickBot="1" x14ac:dyDescent="0.3">
      <c r="C57" s="24" t="s">
        <v>44</v>
      </c>
      <c r="D57" s="25">
        <v>4</v>
      </c>
      <c r="E57" s="39"/>
      <c r="F57"/>
    </row>
    <row r="58" spans="3:6" ht="15.75" thickBot="1" x14ac:dyDescent="0.3">
      <c r="C58" s="24" t="s">
        <v>45</v>
      </c>
      <c r="D58" s="25">
        <v>24</v>
      </c>
      <c r="E58" s="39"/>
      <c r="F58"/>
    </row>
    <row r="59" spans="3:6" ht="15.75" thickBot="1" x14ac:dyDescent="0.3">
      <c r="C59" s="24" t="s">
        <v>46</v>
      </c>
      <c r="D59" s="25">
        <v>7</v>
      </c>
      <c r="E59" s="39"/>
      <c r="F59"/>
    </row>
    <row r="60" spans="3:6" ht="15.75" thickBot="1" x14ac:dyDescent="0.3">
      <c r="C60" s="24" t="s">
        <v>47</v>
      </c>
      <c r="D60" s="25">
        <v>19</v>
      </c>
      <c r="E60" s="39"/>
      <c r="F60"/>
    </row>
    <row r="61" spans="3:6" ht="15.75" thickBot="1" x14ac:dyDescent="0.3">
      <c r="C61" s="24" t="s">
        <v>48</v>
      </c>
      <c r="D61" s="25">
        <v>64</v>
      </c>
      <c r="E61" s="39"/>
      <c r="F61"/>
    </row>
    <row r="62" spans="3:6" ht="15.75" thickBot="1" x14ac:dyDescent="0.3">
      <c r="C62" s="24" t="s">
        <v>49</v>
      </c>
      <c r="D62" s="25">
        <v>13</v>
      </c>
      <c r="E62" s="39"/>
      <c r="F62"/>
    </row>
    <row r="63" spans="3:6" ht="15.75" thickBot="1" x14ac:dyDescent="0.3">
      <c r="C63" s="24" t="s">
        <v>51</v>
      </c>
      <c r="D63" s="25">
        <v>8</v>
      </c>
      <c r="E63" s="39"/>
      <c r="F63"/>
    </row>
    <row r="64" spans="3:6" ht="15.75" thickBot="1" x14ac:dyDescent="0.3">
      <c r="C64" s="24" t="s">
        <v>52</v>
      </c>
      <c r="D64" s="25">
        <v>26</v>
      </c>
      <c r="E64" s="39"/>
      <c r="F64"/>
    </row>
    <row r="65" spans="3:6" ht="15.75" thickBot="1" x14ac:dyDescent="0.3">
      <c r="C65" s="24" t="s">
        <v>53</v>
      </c>
      <c r="D65" s="25">
        <v>1</v>
      </c>
      <c r="E65" s="39"/>
      <c r="F65"/>
    </row>
    <row r="66" spans="3:6" ht="15.75" thickBot="1" x14ac:dyDescent="0.3">
      <c r="C66" s="24" t="s">
        <v>54</v>
      </c>
      <c r="D66" s="25">
        <v>1</v>
      </c>
      <c r="E66" s="39"/>
      <c r="F66"/>
    </row>
    <row r="67" spans="3:6" ht="33.75" customHeight="1" thickBot="1" x14ac:dyDescent="0.3">
      <c r="C67" s="29" t="s">
        <v>55</v>
      </c>
      <c r="D67" s="27">
        <f>SUM(D15:D66)</f>
        <v>1109</v>
      </c>
      <c r="E67" s="40"/>
      <c r="F67"/>
    </row>
    <row r="68" spans="3:6" ht="15" x14ac:dyDescent="0.25">
      <c r="E68"/>
      <c r="F68"/>
    </row>
    <row r="70" spans="3:6" x14ac:dyDescent="0.2">
      <c r="C70" s="22" t="s">
        <v>6</v>
      </c>
    </row>
    <row r="71" spans="3:6" x14ac:dyDescent="0.2">
      <c r="C71" s="22" t="s">
        <v>165</v>
      </c>
    </row>
  </sheetData>
  <sortState ref="J8:K58">
    <sortCondition ref="J7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H21"/>
  <sheetViews>
    <sheetView workbookViewId="0"/>
  </sheetViews>
  <sheetFormatPr baseColWidth="10" defaultRowHeight="15" x14ac:dyDescent="0.25"/>
  <cols>
    <col min="3" max="3" width="26.42578125" customWidth="1"/>
    <col min="4" max="8" width="21.42578125" customWidth="1"/>
    <col min="9" max="9" width="12.28515625" customWidth="1"/>
  </cols>
  <sheetData>
    <row r="8" spans="3:8" ht="22.5" x14ac:dyDescent="0.25">
      <c r="C8" s="2"/>
      <c r="G8" s="6"/>
    </row>
    <row r="10" spans="3:8" ht="15.75" x14ac:dyDescent="0.25">
      <c r="C10" s="1"/>
    </row>
    <row r="12" spans="3:8" ht="15.75" x14ac:dyDescent="0.25">
      <c r="C12" s="1"/>
    </row>
    <row r="14" spans="3:8" ht="31.5" customHeight="1" thickBot="1" x14ac:dyDescent="0.3">
      <c r="D14" s="21" t="s">
        <v>73</v>
      </c>
      <c r="E14" s="21" t="s">
        <v>72</v>
      </c>
      <c r="F14" s="21" t="s">
        <v>71</v>
      </c>
      <c r="G14" s="21" t="s">
        <v>116</v>
      </c>
      <c r="H14" s="21" t="s">
        <v>117</v>
      </c>
    </row>
    <row r="15" spans="3:8" ht="21" customHeight="1" thickBot="1" x14ac:dyDescent="0.3">
      <c r="C15" s="24" t="s">
        <v>118</v>
      </c>
      <c r="D15" s="35" t="s">
        <v>122</v>
      </c>
      <c r="E15" s="36" t="s">
        <v>122</v>
      </c>
      <c r="F15" s="36">
        <f>'Abogados por CCAA'!F34</f>
        <v>154296</v>
      </c>
      <c r="G15" s="35" t="s">
        <v>122</v>
      </c>
      <c r="H15" s="36" t="s">
        <v>122</v>
      </c>
    </row>
    <row r="16" spans="3:8" ht="20.25" customHeight="1" thickBot="1" x14ac:dyDescent="0.3">
      <c r="C16" s="24" t="s">
        <v>119</v>
      </c>
      <c r="D16" s="35">
        <f>'Procuradores por Sexo y Colegio'!D82</f>
        <v>3227</v>
      </c>
      <c r="E16" s="36">
        <f>'Procuradores por Sexo y Colegio'!E82</f>
        <v>6542</v>
      </c>
      <c r="F16" s="36">
        <f>SUM(D16:E16)</f>
        <v>9769</v>
      </c>
      <c r="G16" s="35">
        <f t="shared" ref="G16:H19" si="0">D16/$F16*100</f>
        <v>33.033063773159995</v>
      </c>
      <c r="H16" s="36">
        <f t="shared" si="0"/>
        <v>66.966936226840005</v>
      </c>
    </row>
    <row r="17" spans="3:8" ht="36.75" customHeight="1" thickBot="1" x14ac:dyDescent="0.3">
      <c r="C17" s="24" t="s">
        <v>120</v>
      </c>
      <c r="D17" s="35">
        <f>'Graduados por Sexo y Colegio'!D58</f>
        <v>8839</v>
      </c>
      <c r="E17" s="36">
        <f>'Graduados por Sexo y Colegio'!E58</f>
        <v>8157</v>
      </c>
      <c r="F17" s="36">
        <f>SUM(D17:E17)</f>
        <v>16996</v>
      </c>
      <c r="G17" s="35">
        <f t="shared" si="0"/>
        <v>52.006354436337965</v>
      </c>
      <c r="H17" s="36">
        <f t="shared" si="0"/>
        <v>47.993645563662042</v>
      </c>
    </row>
    <row r="18" spans="3:8" ht="19.5" customHeight="1" thickBot="1" x14ac:dyDescent="0.3">
      <c r="C18" s="24" t="s">
        <v>121</v>
      </c>
      <c r="D18" s="35">
        <f>'Notarios por Provincia'!E67</f>
        <v>1843</v>
      </c>
      <c r="E18" s="36">
        <f>'Notarios por Provincia'!D67</f>
        <v>910</v>
      </c>
      <c r="F18" s="36">
        <f>'Notarios por Provincia'!F67</f>
        <v>2753</v>
      </c>
      <c r="G18" s="35">
        <f t="shared" si="0"/>
        <v>66.945150744642206</v>
      </c>
      <c r="H18" s="36">
        <f t="shared" si="0"/>
        <v>33.054849255357794</v>
      </c>
    </row>
    <row r="19" spans="3:8" ht="22.5" customHeight="1" thickBot="1" x14ac:dyDescent="0.3">
      <c r="C19" s="24" t="s">
        <v>187</v>
      </c>
      <c r="D19" s="35">
        <f>'Registradores por Sexo y Provin'!D67</f>
        <v>556</v>
      </c>
      <c r="E19" s="36">
        <f>'Registradores por Sexo y Provin'!E67</f>
        <v>522</v>
      </c>
      <c r="F19" s="36">
        <f>SUM(D19:E19)</f>
        <v>1078</v>
      </c>
      <c r="G19" s="35">
        <f t="shared" si="0"/>
        <v>51.576994434137291</v>
      </c>
      <c r="H19" s="36">
        <f t="shared" si="0"/>
        <v>48.423005565862709</v>
      </c>
    </row>
    <row r="21" spans="3:8" x14ac:dyDescent="0.25">
      <c r="C21" s="43"/>
    </row>
  </sheetData>
  <pageMargins left="0.7" right="0.7" top="0.75" bottom="0.75" header="0.3" footer="0.3"/>
  <pageSetup paperSize="9" orientation="portrait" horizontalDpi="300" verticalDpi="300" r:id="rId1"/>
  <ignoredErrors>
    <ignoredError sqref="F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K37"/>
  <sheetViews>
    <sheetView zoomScaleNormal="100" workbookViewId="0"/>
  </sheetViews>
  <sheetFormatPr baseColWidth="10" defaultRowHeight="15" x14ac:dyDescent="0.25"/>
  <cols>
    <col min="1" max="1" width="7.140625" customWidth="1"/>
    <col min="3" max="3" width="47.28515625" customWidth="1"/>
    <col min="4" max="7" width="21.140625" customWidth="1"/>
    <col min="8" max="8" width="11.42578125" customWidth="1"/>
    <col min="11" max="11" width="22.5703125" bestFit="1" customWidth="1"/>
  </cols>
  <sheetData>
    <row r="10" spans="3:11" ht="22.5" x14ac:dyDescent="0.25">
      <c r="C10" s="2"/>
      <c r="K10" s="6"/>
    </row>
    <row r="12" spans="3:11" ht="15.75" x14ac:dyDescent="0.25">
      <c r="C12" s="1"/>
    </row>
    <row r="14" spans="3:11" ht="45.75" thickBot="1" x14ac:dyDescent="0.3">
      <c r="C14" s="21" t="s">
        <v>184</v>
      </c>
      <c r="D14" s="21" t="s">
        <v>181</v>
      </c>
      <c r="E14" s="21" t="s">
        <v>182</v>
      </c>
      <c r="F14" s="21" t="s">
        <v>56</v>
      </c>
      <c r="G14" s="21" t="s">
        <v>183</v>
      </c>
    </row>
    <row r="15" spans="3:11" ht="15.75" thickBot="1" x14ac:dyDescent="0.3">
      <c r="C15" s="24" t="s">
        <v>61</v>
      </c>
      <c r="D15" s="25">
        <f>'Abogados por Provincia'!D18+'Abogados por Provincia'!D28+'Abogados por Provincia'!D32+'Abogados por Provincia'!D38+'Abogados por Provincia'!D40+'Abogados por Provincia'!D45+'Abogados por Provincia'!D56+'Abogados por Provincia'!D36</f>
        <v>22905</v>
      </c>
      <c r="E15" s="26">
        <f>'Abogados por Provincia'!E18+'Abogados por Provincia'!E28+'Abogados por Provincia'!E32+'Abogados por Provincia'!E38+'Abogados por Provincia'!E40+'Abogados por Provincia'!E45+'Abogados por Provincia'!E56+'Abogados por Provincia'!E36</f>
        <v>386</v>
      </c>
      <c r="F15" s="26">
        <f>'Abogados por Provincia'!F18+'Abogados por Provincia'!F28+'Abogados por Provincia'!F32+'Abogados por Provincia'!F38+'Abogados por Provincia'!F40+'Abogados por Provincia'!F45+'Abogados por Provincia'!F56+'Abogados por Provincia'!F36</f>
        <v>23291</v>
      </c>
      <c r="G15" s="26">
        <f>'Abogados por Provincia'!G18+'Abogados por Provincia'!G28+'Abogados por Provincia'!G32+'Abogados por Provincia'!G38+'Abogados por Provincia'!G40+'Abogados por Provincia'!G45+'Abogados por Provincia'!G56+'Abogados por Provincia'!G36</f>
        <v>18699</v>
      </c>
    </row>
    <row r="16" spans="3:11" ht="15.75" thickBot="1" x14ac:dyDescent="0.3">
      <c r="C16" s="24" t="s">
        <v>62</v>
      </c>
      <c r="D16" s="25">
        <f>'Abogados por Provincia'!D39+'Abogados por Provincia'!D59+'Abogados por Provincia'!D64</f>
        <v>3006</v>
      </c>
      <c r="E16" s="26">
        <f>'Abogados por Provincia'!E39+'Abogados por Provincia'!E59+'Abogados por Provincia'!E64</f>
        <v>94</v>
      </c>
      <c r="F16" s="26">
        <f>'Abogados por Provincia'!F39+'Abogados por Provincia'!F59+'Abogados por Provincia'!F64</f>
        <v>3100</v>
      </c>
      <c r="G16" s="26">
        <f>'Abogados por Provincia'!G39+'Abogados por Provincia'!G59+'Abogados por Provincia'!G64</f>
        <v>1469</v>
      </c>
    </row>
    <row r="17" spans="3:7" ht="15.75" thickBot="1" x14ac:dyDescent="0.3">
      <c r="C17" s="24" t="s">
        <v>172</v>
      </c>
      <c r="D17" s="25">
        <f>'Abogados por Provincia'!D20</f>
        <v>3113</v>
      </c>
      <c r="E17" s="26">
        <f>'Abogados por Provincia'!E20</f>
        <v>104</v>
      </c>
      <c r="F17" s="26">
        <f>'Abogados por Provincia'!F20</f>
        <v>3217</v>
      </c>
      <c r="G17" s="26">
        <f>'Abogados por Provincia'!G20</f>
        <v>2464</v>
      </c>
    </row>
    <row r="18" spans="3:7" ht="15.75" thickBot="1" x14ac:dyDescent="0.3">
      <c r="C18" s="24" t="s">
        <v>171</v>
      </c>
      <c r="D18" s="25">
        <f>'Abogados por Provincia'!D23</f>
        <v>2874</v>
      </c>
      <c r="E18" s="26">
        <f>'Abogados por Provincia'!E23</f>
        <v>24</v>
      </c>
      <c r="F18" s="26">
        <f>'Abogados por Provincia'!F23</f>
        <v>2898</v>
      </c>
      <c r="G18" s="26">
        <f>'Abogados por Provincia'!G23</f>
        <v>1194</v>
      </c>
    </row>
    <row r="19" spans="3:7" ht="15.75" thickBot="1" x14ac:dyDescent="0.3">
      <c r="C19" s="24" t="s">
        <v>63</v>
      </c>
      <c r="D19" s="25">
        <f>'Abogados por Provincia'!D50+'Abogados por Provincia'!D54</f>
        <v>5981</v>
      </c>
      <c r="E19" s="26">
        <f>'Abogados por Provincia'!E50+'Abogados por Provincia'!E54</f>
        <v>1632</v>
      </c>
      <c r="F19" s="26">
        <f>'Abogados por Provincia'!F50+'Abogados por Provincia'!F54</f>
        <v>7613</v>
      </c>
      <c r="G19" s="26">
        <f>'Abogados por Provincia'!G50+'Abogados por Provincia'!G54</f>
        <v>4154</v>
      </c>
    </row>
    <row r="20" spans="3:7" ht="15.75" thickBot="1" x14ac:dyDescent="0.3">
      <c r="C20" s="24" t="s">
        <v>41</v>
      </c>
      <c r="D20" s="25">
        <f>'Abogados por Provincia'!D29</f>
        <v>1219</v>
      </c>
      <c r="E20" s="26">
        <f>'Abogados por Provincia'!E29</f>
        <v>19</v>
      </c>
      <c r="F20" s="26">
        <f>'Abogados por Provincia'!F29</f>
        <v>1238</v>
      </c>
      <c r="G20" s="26">
        <f>'Abogados por Provincia'!G29</f>
        <v>944</v>
      </c>
    </row>
    <row r="21" spans="3:7" ht="15.75" thickBot="1" x14ac:dyDescent="0.3">
      <c r="C21" s="24" t="s">
        <v>65</v>
      </c>
      <c r="D21" s="25">
        <f>'Abogados por Provincia'!D16+'Abogados por Provincia'!D31+'Abogados por Provincia'!D33+'Abogados por Provincia'!D37+'Abogados por Provincia'!D60</f>
        <v>3310</v>
      </c>
      <c r="E21" s="26">
        <f>'Abogados por Provincia'!E16+'Abogados por Provincia'!E31+'Abogados por Provincia'!E33+'Abogados por Provincia'!E37+'Abogados por Provincia'!E60</f>
        <v>163</v>
      </c>
      <c r="F21" s="26">
        <f>'Abogados por Provincia'!F16+'Abogados por Provincia'!F31+'Abogados por Provincia'!F33+'Abogados por Provincia'!F37+'Abogados por Provincia'!F60</f>
        <v>3473</v>
      </c>
      <c r="G21" s="26">
        <f>'Abogados por Provincia'!G16+'Abogados por Provincia'!G31+'Abogados por Provincia'!G33+'Abogados por Provincia'!G37+'Abogados por Provincia'!G60</f>
        <v>2290</v>
      </c>
    </row>
    <row r="22" spans="3:7" ht="15.75" thickBot="1" x14ac:dyDescent="0.3">
      <c r="C22" s="24" t="s">
        <v>64</v>
      </c>
      <c r="D22" s="25">
        <f>'Abogados por Provincia'!D21+'Abogados por Provincia'!D26+'Abogados por Provincia'!D41+'Abogados por Provincia'!D49+'Abogados por Provincia'!D53+'Abogados por Provincia'!D55+'Abogados por Provincia'!D57+'Abogados por Provincia'!D62+'Abogados por Provincia'!D63</f>
        <v>4953</v>
      </c>
      <c r="E22" s="26">
        <f>'Abogados por Provincia'!E21+'Abogados por Provincia'!E26+'Abogados por Provincia'!E41+'Abogados por Provincia'!E49+'Abogados por Provincia'!E53+'Abogados por Provincia'!E55+'Abogados por Provincia'!E57+'Abogados por Provincia'!E62+'Abogados por Provincia'!E63</f>
        <v>245</v>
      </c>
      <c r="F22" s="26">
        <f>'Abogados por Provincia'!F21+'Abogados por Provincia'!F26+'Abogados por Provincia'!F41+'Abogados por Provincia'!F49+'Abogados por Provincia'!F53+'Abogados por Provincia'!F55+'Abogados por Provincia'!F57+'Abogados por Provincia'!F62+'Abogados por Provincia'!F63</f>
        <v>5198</v>
      </c>
      <c r="G22" s="26">
        <f>'Abogados por Provincia'!G21+'Abogados por Provincia'!G26+'Abogados por Provincia'!G41+'Abogados por Provincia'!G49+'Abogados por Provincia'!G53+'Abogados por Provincia'!G55+'Abogados por Provincia'!G57+'Abogados por Provincia'!G62+'Abogados por Provincia'!G63</f>
        <v>3189</v>
      </c>
    </row>
    <row r="23" spans="3:7" ht="15.75" thickBot="1" x14ac:dyDescent="0.3">
      <c r="C23" s="24" t="s">
        <v>66</v>
      </c>
      <c r="D23" s="25">
        <f>'Abogados por Provincia'!D24+'Abogados por Provincia'!D35+'Abogados por Provincia'!D42+'Abogados por Provincia'!D58</f>
        <v>22260</v>
      </c>
      <c r="E23" s="26">
        <f>'Abogados por Provincia'!E24+'Abogados por Provincia'!E35+'Abogados por Provincia'!E42+'Abogados por Provincia'!E58</f>
        <v>1607</v>
      </c>
      <c r="F23" s="26">
        <f>'Abogados por Provincia'!F24+'Abogados por Provincia'!F35+'Abogados por Provincia'!F42+'Abogados por Provincia'!F58</f>
        <v>23867</v>
      </c>
      <c r="G23" s="26">
        <f>'Abogados por Provincia'!G24+'Abogados por Provincia'!G35+'Abogados por Provincia'!G42+'Abogados por Provincia'!G58</f>
        <v>11207</v>
      </c>
    </row>
    <row r="24" spans="3:7" ht="15.75" thickBot="1" x14ac:dyDescent="0.3">
      <c r="C24" s="24" t="s">
        <v>67</v>
      </c>
      <c r="D24" s="25">
        <f>'Abogados por Provincia'!D17+'Abogados por Provincia'!D30+'Abogados por Provincia'!D61</f>
        <v>13735</v>
      </c>
      <c r="E24" s="26">
        <f>'Abogados por Provincia'!E17+'Abogados por Provincia'!E30+'Abogados por Provincia'!E61</f>
        <v>360</v>
      </c>
      <c r="F24" s="26">
        <f>'Abogados por Provincia'!F17+'Abogados por Provincia'!F30+'Abogados por Provincia'!F61</f>
        <v>14095</v>
      </c>
      <c r="G24" s="26">
        <f>'Abogados por Provincia'!G17+'Abogados por Provincia'!G30+'Abogados por Provincia'!G61</f>
        <v>8257</v>
      </c>
    </row>
    <row r="25" spans="3:7" ht="15.75" thickBot="1" x14ac:dyDescent="0.3">
      <c r="C25" s="24" t="s">
        <v>68</v>
      </c>
      <c r="D25" s="25">
        <f>'Abogados por Provincia'!D22+'Abogados por Provincia'!D27</f>
        <v>1786</v>
      </c>
      <c r="E25" s="26">
        <f>'Abogados por Provincia'!E22+'Abogados por Provincia'!E27</f>
        <v>58</v>
      </c>
      <c r="F25" s="26">
        <f>'Abogados por Provincia'!F22+'Abogados por Provincia'!F27</f>
        <v>1844</v>
      </c>
      <c r="G25" s="26">
        <f>'Abogados por Provincia'!G22+'Abogados por Provincia'!G27</f>
        <v>783</v>
      </c>
    </row>
    <row r="26" spans="3:7" ht="15.75" thickBot="1" x14ac:dyDescent="0.3">
      <c r="C26" s="24" t="s">
        <v>69</v>
      </c>
      <c r="D26" s="25">
        <f>'Abogados por Provincia'!D15+'Abogados por Provincia'!D43+'Abogados por Provincia'!D48+'Abogados por Provincia'!D51</f>
        <v>6942</v>
      </c>
      <c r="E26" s="26">
        <f>'Abogados por Provincia'!E15+'Abogados por Provincia'!E43+'Abogados por Provincia'!E48+'Abogados por Provincia'!E51</f>
        <v>213</v>
      </c>
      <c r="F26" s="26">
        <f>'Abogados por Provincia'!F15+'Abogados por Provincia'!F43+'Abogados por Provincia'!F48+'Abogados por Provincia'!F51</f>
        <v>7155</v>
      </c>
      <c r="G26" s="26">
        <f>'Abogados por Provincia'!G15+'Abogados por Provincia'!G43+'Abogados por Provincia'!G48+'Abogados por Provincia'!G51</f>
        <v>4526</v>
      </c>
    </row>
    <row r="27" spans="3:7" ht="15.75" thickBot="1" x14ac:dyDescent="0.3">
      <c r="C27" s="24" t="s">
        <v>173</v>
      </c>
      <c r="D27" s="25">
        <f>'Abogados por Provincia'!D44</f>
        <v>39613</v>
      </c>
      <c r="E27" s="26">
        <f>'Abogados por Provincia'!E44</f>
        <v>5610</v>
      </c>
      <c r="F27" s="26">
        <f>'Abogados por Provincia'!F44</f>
        <v>45223</v>
      </c>
      <c r="G27" s="26">
        <f>'Abogados por Provincia'!G44</f>
        <v>32625</v>
      </c>
    </row>
    <row r="28" spans="3:7" ht="15.75" thickBot="1" x14ac:dyDescent="0.3">
      <c r="C28" s="24" t="s">
        <v>170</v>
      </c>
      <c r="D28" s="25">
        <f>'Abogados por Provincia'!D46</f>
        <v>3748</v>
      </c>
      <c r="E28" s="26">
        <f>'Abogados por Provincia'!E46</f>
        <v>240</v>
      </c>
      <c r="F28" s="26">
        <f>'Abogados por Provincia'!F46</f>
        <v>3988</v>
      </c>
      <c r="G28" s="26">
        <f>'Abogados por Provincia'!G46</f>
        <v>2148</v>
      </c>
    </row>
    <row r="29" spans="3:7" ht="15.75" thickBot="1" x14ac:dyDescent="0.3">
      <c r="C29" s="24" t="s">
        <v>169</v>
      </c>
      <c r="D29" s="25">
        <f>'Abogados por Provincia'!D47</f>
        <v>1288</v>
      </c>
      <c r="E29" s="26">
        <f>'Abogados por Provincia'!E47</f>
        <v>34</v>
      </c>
      <c r="F29" s="26">
        <f>'Abogados por Provincia'!F47</f>
        <v>1322</v>
      </c>
      <c r="G29" s="26">
        <f>'Abogados por Provincia'!G47</f>
        <v>633</v>
      </c>
    </row>
    <row r="30" spans="3:7" ht="15.75" thickBot="1" x14ac:dyDescent="0.3">
      <c r="C30" s="24" t="s">
        <v>70</v>
      </c>
      <c r="D30" s="25">
        <f>'Abogados por Provincia'!D19+'Abogados por Provincia'!D25+'Abogados por Provincia'!D34</f>
        <v>5585</v>
      </c>
      <c r="E30" s="26">
        <f>'Abogados por Provincia'!E19+'Abogados por Provincia'!E25+'Abogados por Provincia'!E34</f>
        <v>81</v>
      </c>
      <c r="F30" s="26">
        <f>'Abogados por Provincia'!F19+'Abogados por Provincia'!F25+'Abogados por Provincia'!F34</f>
        <v>5666</v>
      </c>
      <c r="G30" s="26">
        <f>'Abogados por Provincia'!G19+'Abogados por Provincia'!G25+'Abogados por Provincia'!G34</f>
        <v>2166</v>
      </c>
    </row>
    <row r="31" spans="3:7" ht="15.75" thickBot="1" x14ac:dyDescent="0.3">
      <c r="C31" s="24" t="s">
        <v>28</v>
      </c>
      <c r="D31" s="25">
        <f>'Abogados por Provincia'!D52</f>
        <v>652</v>
      </c>
      <c r="E31" s="26">
        <f>'Abogados por Provincia'!E52</f>
        <v>5</v>
      </c>
      <c r="F31" s="26">
        <f>'Abogados por Provincia'!F52</f>
        <v>657</v>
      </c>
      <c r="G31" s="26">
        <f>'Abogados por Provincia'!G52</f>
        <v>321</v>
      </c>
    </row>
    <row r="32" spans="3:7" ht="15.75" thickBot="1" x14ac:dyDescent="0.3">
      <c r="C32" s="24" t="s">
        <v>53</v>
      </c>
      <c r="D32" s="25">
        <f>'Abogados por Provincia'!D65</f>
        <v>227</v>
      </c>
      <c r="E32" s="26">
        <f>'Abogados por Provincia'!E65</f>
        <v>6</v>
      </c>
      <c r="F32" s="26">
        <f>'Abogados por Provincia'!F65</f>
        <v>233</v>
      </c>
      <c r="G32" s="26">
        <f>'Abogados por Provincia'!G65</f>
        <v>371</v>
      </c>
    </row>
    <row r="33" spans="3:7" ht="15.75" thickBot="1" x14ac:dyDescent="0.3">
      <c r="C33" s="24" t="s">
        <v>54</v>
      </c>
      <c r="D33" s="25">
        <f>'Abogados por Provincia'!D66</f>
        <v>201</v>
      </c>
      <c r="E33" s="26">
        <f>'Abogados por Provincia'!E66</f>
        <v>17</v>
      </c>
      <c r="F33" s="26">
        <f>'Abogados por Provincia'!F66</f>
        <v>218</v>
      </c>
      <c r="G33" s="26">
        <f>'Abogados por Provincia'!G66</f>
        <v>91</v>
      </c>
    </row>
    <row r="34" spans="3:7" ht="29.25" customHeight="1" thickBot="1" x14ac:dyDescent="0.3">
      <c r="C34" s="29" t="s">
        <v>71</v>
      </c>
      <c r="D34" s="27">
        <f>SUM(D15:D33)</f>
        <v>143398</v>
      </c>
      <c r="E34" s="28">
        <f>SUM(E15:E33)</f>
        <v>10898</v>
      </c>
      <c r="F34" s="28">
        <f>SUM(F15:F33)</f>
        <v>154296</v>
      </c>
      <c r="G34" s="23">
        <f>SUM(G15:G33)</f>
        <v>97531</v>
      </c>
    </row>
    <row r="36" spans="3:7" x14ac:dyDescent="0.25">
      <c r="C36" s="22" t="s">
        <v>6</v>
      </c>
    </row>
    <row r="37" spans="3:7" x14ac:dyDescent="0.25">
      <c r="C37" s="22" t="s">
        <v>7</v>
      </c>
    </row>
  </sheetData>
  <sortState ref="C7:G23">
    <sortCondition ref="C7"/>
  </sortState>
  <pageMargins left="0.7" right="0.7" top="0.75" bottom="0.75" header="0.3" footer="0.3"/>
  <pageSetup paperSize="9" orientation="portrait" verticalDpi="0" r:id="rId1"/>
  <ignoredErrors>
    <ignoredError sqref="D34:G3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H70"/>
  <sheetViews>
    <sheetView workbookViewId="0"/>
  </sheetViews>
  <sheetFormatPr baseColWidth="10" defaultRowHeight="15" x14ac:dyDescent="0.25"/>
  <cols>
    <col min="3" max="3" width="34.28515625" customWidth="1"/>
    <col min="4" max="7" width="20.85546875" customWidth="1"/>
    <col min="8" max="9" width="11.42578125" customWidth="1"/>
  </cols>
  <sheetData>
    <row r="10" spans="3:8" ht="25.5" customHeight="1" x14ac:dyDescent="0.25">
      <c r="C10" s="2"/>
      <c r="H10" s="6"/>
    </row>
    <row r="12" spans="3:8" ht="15.75" x14ac:dyDescent="0.25">
      <c r="C12" s="1"/>
    </row>
    <row r="14" spans="3:8" ht="61.5" customHeight="1" thickBot="1" x14ac:dyDescent="0.3">
      <c r="C14" s="21" t="s">
        <v>180</v>
      </c>
      <c r="D14" s="21" t="s">
        <v>181</v>
      </c>
      <c r="E14" s="21" t="s">
        <v>182</v>
      </c>
      <c r="F14" s="21" t="s">
        <v>55</v>
      </c>
      <c r="G14" s="21" t="s">
        <v>183</v>
      </c>
    </row>
    <row r="15" spans="3:8" ht="15.75" thickBot="1" x14ac:dyDescent="0.3">
      <c r="C15" s="24" t="s">
        <v>59</v>
      </c>
      <c r="D15" s="25">
        <f>'Abogados por Colegios'!D15+'Abogados por Colegios'!D40+'Abogados por Colegios'!D77</f>
        <v>3275</v>
      </c>
      <c r="E15" s="26">
        <f>'Abogados por Colegios'!E15+'Abogados por Colegios'!E40+'Abogados por Colegios'!E77</f>
        <v>142</v>
      </c>
      <c r="F15" s="26">
        <f>'Abogados por Colegios'!F15+'Abogados por Colegios'!F40+'Abogados por Colegios'!F77</f>
        <v>3417</v>
      </c>
      <c r="G15" s="26">
        <f>'Abogados por Colegios'!G15+'Abogados por Colegios'!G40+'Abogados por Colegios'!G77</f>
        <v>1930</v>
      </c>
    </row>
    <row r="16" spans="3:8" ht="15.75" thickBot="1" x14ac:dyDescent="0.3">
      <c r="C16" s="24" t="s">
        <v>9</v>
      </c>
      <c r="D16" s="25">
        <f>'Abogados por Colegios'!D16</f>
        <v>856</v>
      </c>
      <c r="E16" s="26">
        <f>'Abogados por Colegios'!E16</f>
        <v>60</v>
      </c>
      <c r="F16" s="26">
        <f>'Abogados por Colegios'!F16</f>
        <v>916</v>
      </c>
      <c r="G16" s="26">
        <f>'Abogados por Colegios'!G16</f>
        <v>884</v>
      </c>
    </row>
    <row r="17" spans="3:7" ht="15.75" thickBot="1" x14ac:dyDescent="0.3">
      <c r="C17" s="24" t="s">
        <v>127</v>
      </c>
      <c r="D17" s="25">
        <f>'Abogados por Colegios'!D19+'Abogados por Colegios'!D38+'Abogados por Colegios'!D63+'Abogados por Colegios'!D18</f>
        <v>4627</v>
      </c>
      <c r="E17" s="26">
        <f>'Abogados por Colegios'!E19+'Abogados por Colegios'!E38+'Abogados por Colegios'!E63+'Abogados por Colegios'!E18</f>
        <v>112</v>
      </c>
      <c r="F17" s="26">
        <f>'Abogados por Colegios'!F19+'Abogados por Colegios'!F38+'Abogados por Colegios'!F63+'Abogados por Colegios'!F18</f>
        <v>4739</v>
      </c>
      <c r="G17" s="26">
        <f>'Abogados por Colegios'!G19+'Abogados por Colegios'!G38+'Abogados por Colegios'!G63+'Abogados por Colegios'!G18</f>
        <v>2487</v>
      </c>
    </row>
    <row r="18" spans="3:7" ht="15.75" thickBot="1" x14ac:dyDescent="0.3">
      <c r="C18" s="24" t="s">
        <v>10</v>
      </c>
      <c r="D18" s="25">
        <f>'Abogados por Colegios'!D20</f>
        <v>1670</v>
      </c>
      <c r="E18" s="26">
        <f>'Abogados por Colegios'!E20</f>
        <v>10</v>
      </c>
      <c r="F18" s="26">
        <f>'Abogados por Colegios'!F20</f>
        <v>1680</v>
      </c>
      <c r="G18" s="26">
        <f>'Abogados por Colegios'!G20</f>
        <v>1309</v>
      </c>
    </row>
    <row r="19" spans="3:7" ht="15.75" thickBot="1" x14ac:dyDescent="0.3">
      <c r="C19" s="24" t="s">
        <v>8</v>
      </c>
      <c r="D19" s="25">
        <f>'Abogados por Colegios'!D23</f>
        <v>575</v>
      </c>
      <c r="E19" s="26">
        <f>'Abogados por Colegios'!E23</f>
        <v>7</v>
      </c>
      <c r="F19" s="26">
        <f>'Abogados por Colegios'!F23</f>
        <v>582</v>
      </c>
      <c r="G19" s="26">
        <f>'Abogados por Colegios'!G23</f>
        <v>291</v>
      </c>
    </row>
    <row r="20" spans="3:7" ht="15.75" thickBot="1" x14ac:dyDescent="0.3">
      <c r="C20" s="24" t="s">
        <v>35</v>
      </c>
      <c r="D20" s="25">
        <f>'Abogados por Colegios'!D42+'Abogados por Colegios'!D65</f>
        <v>3113</v>
      </c>
      <c r="E20" s="26">
        <f>'Abogados por Colegios'!E42+'Abogados por Colegios'!E65</f>
        <v>104</v>
      </c>
      <c r="F20" s="26">
        <f>'Abogados por Colegios'!F42+'Abogados por Colegios'!F65</f>
        <v>3217</v>
      </c>
      <c r="G20" s="26">
        <f>'Abogados por Colegios'!G42+'Abogados por Colegios'!G65</f>
        <v>2464</v>
      </c>
    </row>
    <row r="21" spans="3:7" ht="15.75" thickBot="1" x14ac:dyDescent="0.3">
      <c r="C21" s="24" t="s">
        <v>57</v>
      </c>
      <c r="D21" s="25">
        <f>'Abogados por Colegios'!D24</f>
        <v>244</v>
      </c>
      <c r="E21" s="26">
        <f>'Abogados por Colegios'!E24</f>
        <v>22</v>
      </c>
      <c r="F21" s="26">
        <f>'Abogados por Colegios'!F24</f>
        <v>266</v>
      </c>
      <c r="G21" s="26">
        <f>'Abogados por Colegios'!G24</f>
        <v>319</v>
      </c>
    </row>
    <row r="22" spans="3:7" ht="15.75" thickBot="1" x14ac:dyDescent="0.3">
      <c r="C22" s="24" t="s">
        <v>11</v>
      </c>
      <c r="D22" s="25">
        <f>'Abogados por Colegios'!D25</f>
        <v>1132</v>
      </c>
      <c r="E22" s="26">
        <f>'Abogados por Colegios'!E25</f>
        <v>13</v>
      </c>
      <c r="F22" s="26">
        <f>'Abogados por Colegios'!F25</f>
        <v>1145</v>
      </c>
      <c r="G22" s="26">
        <f>'Abogados por Colegios'!G25</f>
        <v>528</v>
      </c>
    </row>
    <row r="23" spans="3:7" ht="15.75" thickBot="1" x14ac:dyDescent="0.3">
      <c r="C23" s="24" t="s">
        <v>12</v>
      </c>
      <c r="D23" s="25">
        <f>'Abogados por Colegios'!D26</f>
        <v>2874</v>
      </c>
      <c r="E23" s="26">
        <f>'Abogados por Colegios'!E26</f>
        <v>24</v>
      </c>
      <c r="F23" s="26">
        <f>'Abogados por Colegios'!F26</f>
        <v>2898</v>
      </c>
      <c r="G23" s="26">
        <f>'Abogados por Colegios'!G26</f>
        <v>1194</v>
      </c>
    </row>
    <row r="24" spans="3:7" ht="15.75" thickBot="1" x14ac:dyDescent="0.3">
      <c r="C24" s="24" t="s">
        <v>13</v>
      </c>
      <c r="D24" s="25">
        <f>'Abogados por Colegios'!D27+'Abogados por Colegios'!D45+'Abogados por Colegios'!D61+'Abogados por Colegios'!D72+'Abogados por Colegios'!D74+'Abogados por Colegios'!D85+'Abogados por Colegios'!D92+'Abogados por Colegios'!D60</f>
        <v>18793</v>
      </c>
      <c r="E24" s="26">
        <f>'Abogados por Colegios'!E27+'Abogados por Colegios'!E45+'Abogados por Colegios'!E61+'Abogados por Colegios'!E72+'Abogados por Colegios'!E74+'Abogados por Colegios'!E85+'Abogados por Colegios'!E92+'Abogados por Colegios'!E60</f>
        <v>1406</v>
      </c>
      <c r="F24" s="26">
        <f>'Abogados por Colegios'!F27+'Abogados por Colegios'!F45+'Abogados por Colegios'!F61+'Abogados por Colegios'!F72+'Abogados por Colegios'!F74+'Abogados por Colegios'!F85+'Abogados por Colegios'!F92+'Abogados por Colegios'!F60</f>
        <v>20199</v>
      </c>
      <c r="G24" s="26">
        <f>'Abogados por Colegios'!G27+'Abogados por Colegios'!G45+'Abogados por Colegios'!G61+'Abogados por Colegios'!G72+'Abogados por Colegios'!G74+'Abogados por Colegios'!G85+'Abogados por Colegios'!G92+'Abogados por Colegios'!G60</f>
        <v>9215</v>
      </c>
    </row>
    <row r="25" spans="3:7" ht="15.75" thickBot="1" x14ac:dyDescent="0.3">
      <c r="C25" s="24" t="s">
        <v>50</v>
      </c>
      <c r="D25" s="25">
        <f>'Abogados por Colegios'!D28</f>
        <v>3432</v>
      </c>
      <c r="E25" s="26">
        <f>'Abogados por Colegios'!E28</f>
        <v>70</v>
      </c>
      <c r="F25" s="26">
        <f>'Abogados por Colegios'!F28</f>
        <v>3502</v>
      </c>
      <c r="G25" s="26">
        <f>'Abogados por Colegios'!G28</f>
        <v>1381</v>
      </c>
    </row>
    <row r="26" spans="3:7" ht="15.75" thickBot="1" x14ac:dyDescent="0.3">
      <c r="C26" s="24" t="s">
        <v>14</v>
      </c>
      <c r="D26" s="25">
        <f>'Abogados por Colegios'!D29</f>
        <v>660</v>
      </c>
      <c r="E26" s="26">
        <f>'Abogados por Colegios'!E29</f>
        <v>22</v>
      </c>
      <c r="F26" s="26">
        <f>'Abogados por Colegios'!F29</f>
        <v>682</v>
      </c>
      <c r="G26" s="26">
        <f>'Abogados por Colegios'!G29</f>
        <v>409</v>
      </c>
    </row>
    <row r="27" spans="3:7" ht="15.75" thickBot="1" x14ac:dyDescent="0.3">
      <c r="C27" s="24" t="s">
        <v>58</v>
      </c>
      <c r="D27" s="25">
        <f>'Abogados por Colegios'!D30</f>
        <v>654</v>
      </c>
      <c r="E27" s="26">
        <f>'Abogados por Colegios'!E30</f>
        <v>45</v>
      </c>
      <c r="F27" s="26">
        <f>'Abogados por Colegios'!F30</f>
        <v>699</v>
      </c>
      <c r="G27" s="26">
        <f>'Abogados por Colegios'!G30</f>
        <v>255</v>
      </c>
    </row>
    <row r="28" spans="3:7" ht="15.75" thickBot="1" x14ac:dyDescent="0.3">
      <c r="C28" s="24" t="s">
        <v>15</v>
      </c>
      <c r="D28" s="25">
        <f>'Abogados por Colegios'!D31+'Abogados por Colegios'!D51</f>
        <v>2535</v>
      </c>
      <c r="E28" s="26">
        <f>'Abogados por Colegios'!E31+'Abogados por Colegios'!E51</f>
        <v>76</v>
      </c>
      <c r="F28" s="26">
        <f>'Abogados por Colegios'!F31+'Abogados por Colegios'!F51</f>
        <v>2611</v>
      </c>
      <c r="G28" s="26">
        <f>'Abogados por Colegios'!G31+'Abogados por Colegios'!G51</f>
        <v>701</v>
      </c>
    </row>
    <row r="29" spans="3:7" ht="15.75" thickBot="1" x14ac:dyDescent="0.3">
      <c r="C29" s="24" t="s">
        <v>41</v>
      </c>
      <c r="D29" s="25">
        <f>'Abogados por Colegios'!D32</f>
        <v>1219</v>
      </c>
      <c r="E29" s="26">
        <f>'Abogados por Colegios'!E32</f>
        <v>19</v>
      </c>
      <c r="F29" s="26">
        <f>'Abogados por Colegios'!F32</f>
        <v>1238</v>
      </c>
      <c r="G29" s="26">
        <f>'Abogados por Colegios'!G32</f>
        <v>944</v>
      </c>
    </row>
    <row r="30" spans="3:7" ht="15.75" thickBot="1" x14ac:dyDescent="0.3">
      <c r="C30" s="24" t="s">
        <v>16</v>
      </c>
      <c r="D30" s="25">
        <f>'Abogados por Colegios'!D34</f>
        <v>1161</v>
      </c>
      <c r="E30" s="26">
        <f>'Abogados por Colegios'!E34</f>
        <v>42</v>
      </c>
      <c r="F30" s="26">
        <f>'Abogados por Colegios'!F34</f>
        <v>1203</v>
      </c>
      <c r="G30" s="26">
        <f>'Abogados por Colegios'!G34</f>
        <v>538</v>
      </c>
    </row>
    <row r="31" spans="3:7" ht="15.75" thickBot="1" x14ac:dyDescent="0.3">
      <c r="C31" s="24" t="s">
        <v>17</v>
      </c>
      <c r="D31" s="25">
        <f>'Abogados por Colegios'!D35</f>
        <v>802</v>
      </c>
      <c r="E31" s="26">
        <f>'Abogados por Colegios'!E35</f>
        <v>22</v>
      </c>
      <c r="F31" s="26">
        <f>'Abogados por Colegios'!F35</f>
        <v>824</v>
      </c>
      <c r="G31" s="26">
        <f>'Abogados por Colegios'!G35</f>
        <v>501</v>
      </c>
    </row>
    <row r="32" spans="3:7" ht="15.75" thickBot="1" x14ac:dyDescent="0.3">
      <c r="C32" s="24" t="s">
        <v>18</v>
      </c>
      <c r="D32" s="25">
        <f>'Abogados por Colegios'!D36+'Abogados por Colegios'!D56</f>
        <v>2003</v>
      </c>
      <c r="E32" s="26">
        <f>'Abogados por Colegios'!E36+'Abogados por Colegios'!E56</f>
        <v>115</v>
      </c>
      <c r="F32" s="26">
        <f>'Abogados por Colegios'!F36+'Abogados por Colegios'!F56</f>
        <v>2118</v>
      </c>
      <c r="G32" s="26">
        <f>'Abogados por Colegios'!G36+'Abogados por Colegios'!G56</f>
        <v>12111</v>
      </c>
    </row>
    <row r="33" spans="3:7" ht="15.75" thickBot="1" x14ac:dyDescent="0.3">
      <c r="C33" s="24" t="s">
        <v>19</v>
      </c>
      <c r="D33" s="25">
        <f>'Abogados por Colegios'!D37</f>
        <v>278</v>
      </c>
      <c r="E33" s="26">
        <f>'Abogados por Colegios'!E37</f>
        <v>9</v>
      </c>
      <c r="F33" s="26">
        <f>'Abogados por Colegios'!F37</f>
        <v>287</v>
      </c>
      <c r="G33" s="26">
        <f>'Abogados por Colegios'!G37</f>
        <v>184</v>
      </c>
    </row>
    <row r="34" spans="3:7" ht="15.75" thickBot="1" x14ac:dyDescent="0.3">
      <c r="C34" s="24" t="s">
        <v>179</v>
      </c>
      <c r="D34" s="25">
        <f>'Abogados por Colegios'!D47</f>
        <v>1578</v>
      </c>
      <c r="E34" s="26">
        <f>'Abogados por Colegios'!E47</f>
        <v>4</v>
      </c>
      <c r="F34" s="26">
        <f>'Abogados por Colegios'!F47</f>
        <v>1582</v>
      </c>
      <c r="G34" s="26">
        <f>'Abogados por Colegios'!G47</f>
        <v>494</v>
      </c>
    </row>
    <row r="35" spans="3:7" ht="15.75" thickBot="1" x14ac:dyDescent="0.3">
      <c r="C35" s="24" t="s">
        <v>20</v>
      </c>
      <c r="D35" s="25">
        <f>'Abogados por Colegios'!D43+'Abogados por Colegios'!D41</f>
        <v>1394</v>
      </c>
      <c r="E35" s="26">
        <f>'Abogados por Colegios'!E43+'Abogados por Colegios'!E41</f>
        <v>66</v>
      </c>
      <c r="F35" s="26">
        <f>'Abogados por Colegios'!F43+'Abogados por Colegios'!F41</f>
        <v>1460</v>
      </c>
      <c r="G35" s="26">
        <f>'Abogados por Colegios'!G43+'Abogados por Colegios'!G41</f>
        <v>707</v>
      </c>
    </row>
    <row r="36" spans="3:7" ht="15.75" thickBot="1" x14ac:dyDescent="0.3">
      <c r="C36" s="24" t="s">
        <v>21</v>
      </c>
      <c r="D36" s="25">
        <f>'Abogados por Colegios'!D44</f>
        <v>2735</v>
      </c>
      <c r="E36" s="26">
        <f>'Abogados por Colegios'!E44</f>
        <v>81</v>
      </c>
      <c r="F36" s="26">
        <f>'Abogados por Colegios'!F44</f>
        <v>2816</v>
      </c>
      <c r="G36" s="26">
        <f>'Abogados por Colegios'!G44</f>
        <v>754</v>
      </c>
    </row>
    <row r="37" spans="3:7" ht="15.75" thickBot="1" x14ac:dyDescent="0.3">
      <c r="C37" s="24" t="s">
        <v>22</v>
      </c>
      <c r="D37" s="25">
        <f>'Abogados por Colegios'!D46</f>
        <v>407</v>
      </c>
      <c r="E37" s="26">
        <f>'Abogados por Colegios'!E46</f>
        <v>11</v>
      </c>
      <c r="F37" s="26">
        <f>'Abogados por Colegios'!F46</f>
        <v>418</v>
      </c>
      <c r="G37" s="26">
        <f>'Abogados por Colegios'!G46</f>
        <v>409</v>
      </c>
    </row>
    <row r="38" spans="3:7" ht="15.75" thickBot="1" x14ac:dyDescent="0.3">
      <c r="C38" s="24" t="s">
        <v>23</v>
      </c>
      <c r="D38" s="25">
        <f>'Abogados por Colegios'!D48</f>
        <v>1036</v>
      </c>
      <c r="E38" s="26">
        <f>'Abogados por Colegios'!E48</f>
        <v>7</v>
      </c>
      <c r="F38" s="26">
        <f>'Abogados por Colegios'!F48</f>
        <v>1043</v>
      </c>
      <c r="G38" s="26">
        <f>'Abogados por Colegios'!G48</f>
        <v>583</v>
      </c>
    </row>
    <row r="39" spans="3:7" ht="15.75" thickBot="1" x14ac:dyDescent="0.3">
      <c r="C39" s="24" t="s">
        <v>24</v>
      </c>
      <c r="D39" s="25">
        <f>'Abogados por Colegios'!D49</f>
        <v>285</v>
      </c>
      <c r="E39" s="26">
        <f>'Abogados por Colegios'!E49</f>
        <v>26</v>
      </c>
      <c r="F39" s="26">
        <f>'Abogados por Colegios'!F49</f>
        <v>311</v>
      </c>
      <c r="G39" s="26">
        <f>'Abogados por Colegios'!G49</f>
        <v>505</v>
      </c>
    </row>
    <row r="40" spans="3:7" ht="15.75" thickBot="1" x14ac:dyDescent="0.3">
      <c r="C40" s="24" t="s">
        <v>25</v>
      </c>
      <c r="D40" s="25">
        <f>'Abogados por Colegios'!D50</f>
        <v>1312</v>
      </c>
      <c r="E40" s="26">
        <f>'Abogados por Colegios'!E50</f>
        <v>11</v>
      </c>
      <c r="F40" s="26">
        <f>'Abogados por Colegios'!F50</f>
        <v>1323</v>
      </c>
      <c r="G40" s="26">
        <f>'Abogados por Colegios'!G50</f>
        <v>731</v>
      </c>
    </row>
    <row r="41" spans="3:7" ht="15.75" thickBot="1" x14ac:dyDescent="0.3">
      <c r="C41" s="24" t="s">
        <v>26</v>
      </c>
      <c r="D41" s="25">
        <f>'Abogados por Colegios'!D53</f>
        <v>1026</v>
      </c>
      <c r="E41" s="26">
        <f>'Abogados por Colegios'!E53</f>
        <v>23</v>
      </c>
      <c r="F41" s="26">
        <f>'Abogados por Colegios'!F53</f>
        <v>1049</v>
      </c>
      <c r="G41" s="26">
        <f>'Abogados por Colegios'!G53</f>
        <v>756</v>
      </c>
    </row>
    <row r="42" spans="3:7" ht="15.75" thickBot="1" x14ac:dyDescent="0.3">
      <c r="C42" s="24" t="s">
        <v>27</v>
      </c>
      <c r="D42" s="25">
        <f>'Abogados por Colegios'!D54</f>
        <v>752</v>
      </c>
      <c r="E42" s="26">
        <f>'Abogados por Colegios'!E54</f>
        <v>13</v>
      </c>
      <c r="F42" s="26">
        <f>'Abogados por Colegios'!F54</f>
        <v>765</v>
      </c>
      <c r="G42" s="26">
        <f>'Abogados por Colegios'!G54</f>
        <v>464</v>
      </c>
    </row>
    <row r="43" spans="3:7" ht="15.75" thickBot="1" x14ac:dyDescent="0.3">
      <c r="C43" s="24" t="s">
        <v>29</v>
      </c>
      <c r="D43" s="25">
        <f>'Abogados por Colegios'!D57</f>
        <v>575</v>
      </c>
      <c r="E43" s="26">
        <f>'Abogados por Colegios'!E57</f>
        <v>13</v>
      </c>
      <c r="F43" s="26">
        <f>'Abogados por Colegios'!F57</f>
        <v>588</v>
      </c>
      <c r="G43" s="26">
        <f>'Abogados por Colegios'!G57</f>
        <v>288</v>
      </c>
    </row>
    <row r="44" spans="3:7" ht="15.75" thickBot="1" x14ac:dyDescent="0.3">
      <c r="C44" s="24" t="s">
        <v>30</v>
      </c>
      <c r="D44" s="25">
        <f>'Abogados por Colegios'!D17+'Abogados por Colegios'!D58</f>
        <v>39613</v>
      </c>
      <c r="E44" s="26">
        <f>'Abogados por Colegios'!E17+'Abogados por Colegios'!E58</f>
        <v>5610</v>
      </c>
      <c r="F44" s="26">
        <f>'Abogados por Colegios'!F17+'Abogados por Colegios'!F58</f>
        <v>45223</v>
      </c>
      <c r="G44" s="26">
        <f>'Abogados por Colegios'!G17+'Abogados por Colegios'!G58</f>
        <v>32625</v>
      </c>
    </row>
    <row r="45" spans="3:7" ht="15.75" thickBot="1" x14ac:dyDescent="0.3">
      <c r="C45" s="24" t="s">
        <v>31</v>
      </c>
      <c r="D45" s="25">
        <f>'Abogados por Colegios'!D22+'Abogados por Colegios'!D59</f>
        <v>5337</v>
      </c>
      <c r="E45" s="26">
        <f>'Abogados por Colegios'!E22+'Abogados por Colegios'!E59</f>
        <v>49</v>
      </c>
      <c r="F45" s="26">
        <f>'Abogados por Colegios'!F22+'Abogados por Colegios'!F59</f>
        <v>5386</v>
      </c>
      <c r="G45" s="26">
        <f>'Abogados por Colegios'!G22+'Abogados por Colegios'!G59</f>
        <v>971</v>
      </c>
    </row>
    <row r="46" spans="3:7" ht="15.75" thickBot="1" x14ac:dyDescent="0.3">
      <c r="C46" s="24" t="s">
        <v>32</v>
      </c>
      <c r="D46" s="25">
        <f>'Abogados por Colegios'!D62+'Abogados por Colegios'!D33+'Abogados por Colegios'!D55</f>
        <v>3748</v>
      </c>
      <c r="E46" s="26">
        <f>'Abogados por Colegios'!E62+'Abogados por Colegios'!E33+'Abogados por Colegios'!E55</f>
        <v>240</v>
      </c>
      <c r="F46" s="26">
        <f>'Abogados por Colegios'!F62+'Abogados por Colegios'!F33+'Abogados por Colegios'!F55</f>
        <v>3988</v>
      </c>
      <c r="G46" s="26">
        <f>'Abogados por Colegios'!G62+'Abogados por Colegios'!G33+'Abogados por Colegios'!G55</f>
        <v>2148</v>
      </c>
    </row>
    <row r="47" spans="3:7" ht="15.75" thickBot="1" x14ac:dyDescent="0.3">
      <c r="C47" s="24" t="s">
        <v>33</v>
      </c>
      <c r="D47" s="25">
        <f>'Abogados por Colegios'!D39+'Abogados por Colegios'!D68+'Abogados por Colegios'!D82+'Abogados por Colegios'!D89</f>
        <v>1288</v>
      </c>
      <c r="E47" s="26">
        <f>'Abogados por Colegios'!E39+'Abogados por Colegios'!E68+'Abogados por Colegios'!E82+'Abogados por Colegios'!E89</f>
        <v>34</v>
      </c>
      <c r="F47" s="26">
        <f>'Abogados por Colegios'!F39+'Abogados por Colegios'!F68+'Abogados por Colegios'!F82+'Abogados por Colegios'!F89</f>
        <v>1322</v>
      </c>
      <c r="G47" s="26">
        <f>'Abogados por Colegios'!G39+'Abogados por Colegios'!G68+'Abogados por Colegios'!G82+'Abogados por Colegios'!G89</f>
        <v>633</v>
      </c>
    </row>
    <row r="48" spans="3:7" ht="15.75" thickBot="1" x14ac:dyDescent="0.3">
      <c r="C48" s="24" t="s">
        <v>34</v>
      </c>
      <c r="D48" s="25">
        <f>'Abogados por Colegios'!D64</f>
        <v>691</v>
      </c>
      <c r="E48" s="26">
        <f>'Abogados por Colegios'!E64</f>
        <v>6</v>
      </c>
      <c r="F48" s="26">
        <f>'Abogados por Colegios'!F64</f>
        <v>697</v>
      </c>
      <c r="G48" s="26">
        <f>'Abogados por Colegios'!G64</f>
        <v>891</v>
      </c>
    </row>
    <row r="49" spans="3:7" ht="15.75" thickBot="1" x14ac:dyDescent="0.3">
      <c r="C49" s="24" t="s">
        <v>36</v>
      </c>
      <c r="D49" s="25">
        <f>'Abogados por Colegios'!D66</f>
        <v>249</v>
      </c>
      <c r="E49" s="26">
        <f>'Abogados por Colegios'!E66</f>
        <v>14</v>
      </c>
      <c r="F49" s="26">
        <f>'Abogados por Colegios'!F66</f>
        <v>263</v>
      </c>
      <c r="G49" s="26">
        <f>'Abogados por Colegios'!G66</f>
        <v>177</v>
      </c>
    </row>
    <row r="50" spans="3:7" ht="15.75" thickBot="1" x14ac:dyDescent="0.3">
      <c r="C50" s="24" t="s">
        <v>37</v>
      </c>
      <c r="D50" s="25">
        <f>'Abogados por Colegios'!D52+'Abogados por Colegios'!D67</f>
        <v>3011</v>
      </c>
      <c r="E50" s="26">
        <f>'Abogados por Colegios'!E52+'Abogados por Colegios'!E67</f>
        <v>123</v>
      </c>
      <c r="F50" s="26">
        <f>'Abogados por Colegios'!F52+'Abogados por Colegios'!F67</f>
        <v>3134</v>
      </c>
      <c r="G50" s="26">
        <f>'Abogados por Colegios'!G52+'Abogados por Colegios'!G67</f>
        <v>1993</v>
      </c>
    </row>
    <row r="51" spans="3:7" ht="15.75" thickBot="1" x14ac:dyDescent="0.3">
      <c r="C51" s="24" t="s">
        <v>38</v>
      </c>
      <c r="D51" s="25">
        <f>'Abogados por Colegios'!D69+'Abogados por Colegios'!D93</f>
        <v>2401</v>
      </c>
      <c r="E51" s="26">
        <f>'Abogados por Colegios'!E69+'Abogados por Colegios'!E93</f>
        <v>52</v>
      </c>
      <c r="F51" s="26">
        <f>'Abogados por Colegios'!F69+'Abogados por Colegios'!F93</f>
        <v>2453</v>
      </c>
      <c r="G51" s="26">
        <f>'Abogados por Colegios'!G69+'Abogados por Colegios'!G93</f>
        <v>1417</v>
      </c>
    </row>
    <row r="52" spans="3:7" ht="15.75" thickBot="1" x14ac:dyDescent="0.3">
      <c r="C52" s="24" t="s">
        <v>28</v>
      </c>
      <c r="D52" s="25">
        <f>'Abogados por Colegios'!D71</f>
        <v>652</v>
      </c>
      <c r="E52" s="26">
        <f>'Abogados por Colegios'!E71</f>
        <v>5</v>
      </c>
      <c r="F52" s="26">
        <f>'Abogados por Colegios'!F71</f>
        <v>657</v>
      </c>
      <c r="G52" s="26">
        <f>'Abogados por Colegios'!G71</f>
        <v>321</v>
      </c>
    </row>
    <row r="53" spans="3:7" ht="15.75" thickBot="1" x14ac:dyDescent="0.3">
      <c r="C53" s="24" t="s">
        <v>39</v>
      </c>
      <c r="D53" s="25">
        <f>'Abogados por Colegios'!D73</f>
        <v>843</v>
      </c>
      <c r="E53" s="26">
        <f>'Abogados por Colegios'!E73</f>
        <v>53</v>
      </c>
      <c r="F53" s="26">
        <f>'Abogados por Colegios'!F73</f>
        <v>896</v>
      </c>
      <c r="G53" s="26">
        <f>'Abogados por Colegios'!G73</f>
        <v>631</v>
      </c>
    </row>
    <row r="54" spans="3:7" ht="15.75" thickBot="1" x14ac:dyDescent="0.3">
      <c r="C54" s="24" t="s">
        <v>40</v>
      </c>
      <c r="D54" s="25">
        <f>'Abogados por Colegios'!D76+'Abogados por Colegios'!D75</f>
        <v>2970</v>
      </c>
      <c r="E54" s="26">
        <f>'Abogados por Colegios'!E76+'Abogados por Colegios'!E75</f>
        <v>1509</v>
      </c>
      <c r="F54" s="26">
        <f>'Abogados por Colegios'!F76+'Abogados por Colegios'!F75</f>
        <v>4479</v>
      </c>
      <c r="G54" s="26">
        <f>'Abogados por Colegios'!G76+'Abogados por Colegios'!G75</f>
        <v>2161</v>
      </c>
    </row>
    <row r="55" spans="3:7" ht="15.75" thickBot="1" x14ac:dyDescent="0.3">
      <c r="C55" s="24" t="s">
        <v>42</v>
      </c>
      <c r="D55" s="25">
        <f>'Abogados por Colegios'!D78</f>
        <v>245</v>
      </c>
      <c r="E55" s="26">
        <f>'Abogados por Colegios'!E78</f>
        <v>7</v>
      </c>
      <c r="F55" s="26">
        <f>'Abogados por Colegios'!F78</f>
        <v>252</v>
      </c>
      <c r="G55" s="26">
        <f>'Abogados por Colegios'!G78</f>
        <v>194</v>
      </c>
    </row>
    <row r="56" spans="3:7" ht="15.75" thickBot="1" x14ac:dyDescent="0.3">
      <c r="C56" s="24" t="s">
        <v>43</v>
      </c>
      <c r="D56" s="25">
        <f>'Abogados por Colegios'!D79</f>
        <v>6277</v>
      </c>
      <c r="E56" s="26">
        <f>'Abogados por Colegios'!E79</f>
        <v>37</v>
      </c>
      <c r="F56" s="26">
        <f>'Abogados por Colegios'!F79</f>
        <v>6314</v>
      </c>
      <c r="G56" s="26">
        <f>'Abogados por Colegios'!G79</f>
        <v>1539</v>
      </c>
    </row>
    <row r="57" spans="3:7" ht="15.75" thickBot="1" x14ac:dyDescent="0.3">
      <c r="C57" s="24" t="s">
        <v>44</v>
      </c>
      <c r="D57" s="25">
        <f>'Abogados por Colegios'!D80</f>
        <v>127</v>
      </c>
      <c r="E57" s="26">
        <f>'Abogados por Colegios'!E80</f>
        <v>11</v>
      </c>
      <c r="F57" s="26">
        <f>'Abogados por Colegios'!F80</f>
        <v>138</v>
      </c>
      <c r="G57" s="26">
        <f>'Abogados por Colegios'!G80</f>
        <v>142</v>
      </c>
    </row>
    <row r="58" spans="3:7" ht="15.75" thickBot="1" x14ac:dyDescent="0.3">
      <c r="C58" s="24" t="s">
        <v>45</v>
      </c>
      <c r="D58" s="25">
        <f>'Abogados por Colegios'!D70+'Abogados por Colegios'!D84+'Abogados por Colegios'!D88</f>
        <v>1321</v>
      </c>
      <c r="E58" s="26">
        <f>'Abogados por Colegios'!E70+'Abogados por Colegios'!E84+'Abogados por Colegios'!E88</f>
        <v>122</v>
      </c>
      <c r="F58" s="26">
        <f>'Abogados por Colegios'!F70+'Abogados por Colegios'!F84+'Abogados por Colegios'!F88</f>
        <v>1443</v>
      </c>
      <c r="G58" s="26">
        <f>'Abogados por Colegios'!G70+'Abogados por Colegios'!G84+'Abogados por Colegios'!G88</f>
        <v>821</v>
      </c>
    </row>
    <row r="59" spans="3:7" ht="15.75" thickBot="1" x14ac:dyDescent="0.3">
      <c r="C59" s="24" t="s">
        <v>46</v>
      </c>
      <c r="D59" s="25">
        <f>'Abogados por Colegios'!D86</f>
        <v>123</v>
      </c>
      <c r="E59" s="26">
        <f>'Abogados por Colegios'!E86</f>
        <v>33</v>
      </c>
      <c r="F59" s="26">
        <f>'Abogados por Colegios'!F86</f>
        <v>156</v>
      </c>
      <c r="G59" s="26">
        <f>'Abogados por Colegios'!G86</f>
        <v>89</v>
      </c>
    </row>
    <row r="60" spans="3:7" ht="15.75" thickBot="1" x14ac:dyDescent="0.3">
      <c r="C60" s="24" t="s">
        <v>47</v>
      </c>
      <c r="D60" s="25">
        <f>'Abogados por Colegios'!D83+'Abogados por Colegios'!D87</f>
        <v>967</v>
      </c>
      <c r="E60" s="26">
        <f>'Abogados por Colegios'!E83+'Abogados por Colegios'!E87</f>
        <v>61</v>
      </c>
      <c r="F60" s="26">
        <f>'Abogados por Colegios'!F83+'Abogados por Colegios'!F87</f>
        <v>1028</v>
      </c>
      <c r="G60" s="26">
        <f>'Abogados por Colegios'!G83+'Abogados por Colegios'!G87</f>
        <v>312</v>
      </c>
    </row>
    <row r="61" spans="3:7" ht="15.75" thickBot="1" x14ac:dyDescent="0.3">
      <c r="C61" s="24" t="s">
        <v>174</v>
      </c>
      <c r="D61" s="25">
        <f>'Abogados por Colegios'!D21+'Abogados por Colegios'!D81+'Abogados por Colegios'!D90</f>
        <v>7947</v>
      </c>
      <c r="E61" s="26">
        <f>'Abogados por Colegios'!E21+'Abogados por Colegios'!E81+'Abogados por Colegios'!E90</f>
        <v>206</v>
      </c>
      <c r="F61" s="26">
        <f>'Abogados por Colegios'!F21+'Abogados por Colegios'!F81+'Abogados por Colegios'!F90</f>
        <v>8153</v>
      </c>
      <c r="G61" s="26">
        <f>'Abogados por Colegios'!G21+'Abogados por Colegios'!G81+'Abogados por Colegios'!G90</f>
        <v>5232</v>
      </c>
    </row>
    <row r="62" spans="3:7" ht="15.75" thickBot="1" x14ac:dyDescent="0.3">
      <c r="C62" s="24" t="s">
        <v>49</v>
      </c>
      <c r="D62" s="25">
        <f>'Abogados por Colegios'!D91</f>
        <v>1255</v>
      </c>
      <c r="E62" s="26">
        <f>'Abogados por Colegios'!E91</f>
        <v>65</v>
      </c>
      <c r="F62" s="26">
        <f>'Abogados por Colegios'!F91</f>
        <v>1320</v>
      </c>
      <c r="G62" s="26">
        <f>'Abogados por Colegios'!G91</f>
        <v>265</v>
      </c>
    </row>
    <row r="63" spans="3:7" ht="15.75" thickBot="1" x14ac:dyDescent="0.3">
      <c r="C63" s="24" t="s">
        <v>51</v>
      </c>
      <c r="D63" s="25">
        <f>'Abogados por Colegios'!D94</f>
        <v>304</v>
      </c>
      <c r="E63" s="26">
        <f>'Abogados por Colegios'!E94</f>
        <v>28</v>
      </c>
      <c r="F63" s="26">
        <f>'Abogados por Colegios'!F94</f>
        <v>332</v>
      </c>
      <c r="G63" s="26">
        <f>'Abogados por Colegios'!G94</f>
        <v>296</v>
      </c>
    </row>
    <row r="64" spans="3:7" ht="15.75" thickBot="1" x14ac:dyDescent="0.3">
      <c r="C64" s="24" t="s">
        <v>52</v>
      </c>
      <c r="D64" s="25">
        <f>'Abogados por Colegios'!D95</f>
        <v>2598</v>
      </c>
      <c r="E64" s="26">
        <f>'Abogados por Colegios'!E95</f>
        <v>35</v>
      </c>
      <c r="F64" s="26">
        <f>'Abogados por Colegios'!F95</f>
        <v>2633</v>
      </c>
      <c r="G64" s="26">
        <f>'Abogados por Colegios'!G95</f>
        <v>875</v>
      </c>
    </row>
    <row r="65" spans="3:7" ht="15.75" thickBot="1" x14ac:dyDescent="0.3">
      <c r="C65" s="24" t="s">
        <v>53</v>
      </c>
      <c r="D65" s="25">
        <f>'Abogados por Colegios'!D96</f>
        <v>227</v>
      </c>
      <c r="E65" s="26">
        <f>'Abogados por Colegios'!E96</f>
        <v>6</v>
      </c>
      <c r="F65" s="26">
        <f>'Abogados por Colegios'!F96</f>
        <v>233</v>
      </c>
      <c r="G65" s="26">
        <f>'Abogados por Colegios'!G96</f>
        <v>371</v>
      </c>
    </row>
    <row r="66" spans="3:7" ht="15.75" thickBot="1" x14ac:dyDescent="0.3">
      <c r="C66" s="24" t="s">
        <v>54</v>
      </c>
      <c r="D66" s="25">
        <f>'Abogados por Colegios'!D97</f>
        <v>201</v>
      </c>
      <c r="E66" s="26">
        <f>'Abogados por Colegios'!E97</f>
        <v>17</v>
      </c>
      <c r="F66" s="26">
        <f>'Abogados por Colegios'!F97</f>
        <v>218</v>
      </c>
      <c r="G66" s="26">
        <f>'Abogados por Colegios'!G97</f>
        <v>91</v>
      </c>
    </row>
    <row r="67" spans="3:7" ht="33" customHeight="1" thickBot="1" x14ac:dyDescent="0.3">
      <c r="C67" s="29" t="s">
        <v>55</v>
      </c>
      <c r="D67" s="27">
        <f>SUM(D15:D66)</f>
        <v>143398</v>
      </c>
      <c r="E67" s="28">
        <f>SUM(E15:E66)</f>
        <v>10898</v>
      </c>
      <c r="F67" s="28">
        <f>SUM(F15:F66)</f>
        <v>154296</v>
      </c>
      <c r="G67" s="23">
        <f>SUM(G15:G66)</f>
        <v>97531</v>
      </c>
    </row>
    <row r="69" spans="3:7" x14ac:dyDescent="0.25">
      <c r="C69" s="22" t="s">
        <v>6</v>
      </c>
    </row>
    <row r="70" spans="3:7" x14ac:dyDescent="0.25">
      <c r="C70" s="22" t="s">
        <v>60</v>
      </c>
    </row>
  </sheetData>
  <sortState ref="C7:G58">
    <sortCondition ref="C7"/>
  </sortState>
  <pageMargins left="0.7" right="0.7" top="0.75" bottom="0.75" header="0.3" footer="0.3"/>
  <pageSetup paperSize="9" orientation="portrait" verticalDpi="0" r:id="rId1"/>
  <ignoredErrors>
    <ignoredError sqref="D67:G6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N106"/>
  <sheetViews>
    <sheetView zoomScaleNormal="100" workbookViewId="0">
      <selection activeCell="L117" sqref="L117"/>
    </sheetView>
  </sheetViews>
  <sheetFormatPr baseColWidth="10" defaultRowHeight="14.25" x14ac:dyDescent="0.2"/>
  <cols>
    <col min="1" max="1" width="5.85546875" style="9" customWidth="1"/>
    <col min="2" max="2" width="11.42578125" style="9"/>
    <col min="3" max="3" width="41" style="9" bestFit="1" customWidth="1"/>
    <col min="4" max="7" width="20.85546875" style="9" customWidth="1"/>
    <col min="8" max="8" width="11.42578125" style="9" customWidth="1"/>
    <col min="9" max="9" width="5.85546875" style="9" customWidth="1"/>
    <col min="10" max="10" width="15.5703125" style="9" customWidth="1"/>
    <col min="11" max="11" width="25.28515625" style="9" customWidth="1"/>
    <col min="12" max="12" width="16" style="9" customWidth="1"/>
    <col min="13" max="13" width="22.5703125" style="9" customWidth="1"/>
    <col min="14" max="16384" width="11.42578125" style="9"/>
  </cols>
  <sheetData>
    <row r="10" spans="3:14" ht="20.25" customHeight="1" x14ac:dyDescent="0.25">
      <c r="C10" s="2"/>
      <c r="H10" s="6"/>
    </row>
    <row r="12" spans="3:14" ht="15" x14ac:dyDescent="0.2">
      <c r="C12" s="1"/>
    </row>
    <row r="14" spans="3:14" ht="60.75" thickBot="1" x14ac:dyDescent="0.25">
      <c r="C14" s="21" t="s">
        <v>125</v>
      </c>
      <c r="D14" s="21" t="s">
        <v>175</v>
      </c>
      <c r="E14" s="21" t="s">
        <v>176</v>
      </c>
      <c r="F14" s="21" t="s">
        <v>71</v>
      </c>
      <c r="G14" s="21" t="s">
        <v>0</v>
      </c>
      <c r="I14" s="45"/>
      <c r="J14" s="46"/>
      <c r="K14" s="45"/>
      <c r="L14" s="45"/>
      <c r="M14" s="45"/>
    </row>
    <row r="15" spans="3:14" ht="15.75" thickBot="1" x14ac:dyDescent="0.25">
      <c r="C15" s="24" t="s">
        <v>59</v>
      </c>
      <c r="D15" s="25">
        <v>2112</v>
      </c>
      <c r="E15" s="26">
        <v>97</v>
      </c>
      <c r="F15" s="26">
        <f>SUM(D15:E15)</f>
        <v>2209</v>
      </c>
      <c r="G15" s="26">
        <v>1084</v>
      </c>
      <c r="H15" s="16"/>
      <c r="K15" s="16"/>
      <c r="N15" s="16"/>
    </row>
    <row r="16" spans="3:14" ht="15.75" thickBot="1" x14ac:dyDescent="0.25">
      <c r="C16" s="24" t="s">
        <v>9</v>
      </c>
      <c r="D16" s="25">
        <v>856</v>
      </c>
      <c r="E16" s="26">
        <v>60</v>
      </c>
      <c r="F16" s="26">
        <f t="shared" ref="F16:F77" si="0">SUM(D16:E16)</f>
        <v>916</v>
      </c>
      <c r="G16" s="26">
        <v>884</v>
      </c>
      <c r="H16" s="16"/>
      <c r="K16" s="16"/>
      <c r="N16" s="16"/>
    </row>
    <row r="17" spans="3:14" ht="15.75" thickBot="1" x14ac:dyDescent="0.25">
      <c r="C17" s="24" t="s">
        <v>141</v>
      </c>
      <c r="D17" s="25">
        <v>566</v>
      </c>
      <c r="E17" s="26">
        <v>791</v>
      </c>
      <c r="F17" s="26">
        <f t="shared" si="0"/>
        <v>1357</v>
      </c>
      <c r="G17" s="26">
        <v>197</v>
      </c>
      <c r="H17" s="16"/>
      <c r="K17" s="16"/>
      <c r="N17" s="16"/>
    </row>
    <row r="18" spans="3:14" ht="15.75" thickBot="1" x14ac:dyDescent="0.25">
      <c r="C18" s="24" t="s">
        <v>142</v>
      </c>
      <c r="D18" s="25">
        <v>176</v>
      </c>
      <c r="E18" s="26">
        <v>10</v>
      </c>
      <c r="F18" s="26">
        <f t="shared" si="0"/>
        <v>186</v>
      </c>
      <c r="G18" s="26">
        <v>341</v>
      </c>
      <c r="H18" s="16"/>
      <c r="K18" s="16"/>
      <c r="N18" s="16"/>
    </row>
    <row r="19" spans="3:14" ht="15.75" thickBot="1" x14ac:dyDescent="0.25">
      <c r="C19" s="24" t="s">
        <v>77</v>
      </c>
      <c r="D19" s="25">
        <v>3102</v>
      </c>
      <c r="E19" s="26">
        <v>14</v>
      </c>
      <c r="F19" s="26">
        <f t="shared" si="0"/>
        <v>3116</v>
      </c>
      <c r="G19" s="26">
        <v>1457</v>
      </c>
      <c r="H19" s="16"/>
      <c r="K19" s="16"/>
      <c r="N19" s="16"/>
    </row>
    <row r="20" spans="3:14" ht="15.75" thickBot="1" x14ac:dyDescent="0.25">
      <c r="C20" s="24" t="s">
        <v>10</v>
      </c>
      <c r="D20" s="25">
        <v>1670</v>
      </c>
      <c r="E20" s="26">
        <v>10</v>
      </c>
      <c r="F20" s="26">
        <f t="shared" si="0"/>
        <v>1680</v>
      </c>
      <c r="G20" s="26">
        <v>1309</v>
      </c>
      <c r="H20" s="16"/>
      <c r="K20" s="16"/>
      <c r="N20" s="16"/>
    </row>
    <row r="21" spans="3:14" ht="15.75" thickBot="1" x14ac:dyDescent="0.25">
      <c r="C21" s="24" t="s">
        <v>143</v>
      </c>
      <c r="D21" s="25">
        <v>336</v>
      </c>
      <c r="E21" s="26">
        <v>38</v>
      </c>
      <c r="F21" s="26">
        <f t="shared" si="0"/>
        <v>374</v>
      </c>
      <c r="G21" s="26">
        <v>427</v>
      </c>
      <c r="H21" s="16"/>
      <c r="K21" s="16"/>
      <c r="N21" s="16"/>
    </row>
    <row r="22" spans="3:14" ht="15.75" thickBot="1" x14ac:dyDescent="0.25">
      <c r="C22" s="24" t="s">
        <v>78</v>
      </c>
      <c r="D22" s="25">
        <v>110</v>
      </c>
      <c r="E22" s="26">
        <v>0</v>
      </c>
      <c r="F22" s="26">
        <f t="shared" si="0"/>
        <v>110</v>
      </c>
      <c r="G22" s="26">
        <v>86</v>
      </c>
      <c r="H22" s="16"/>
      <c r="N22" s="16"/>
    </row>
    <row r="23" spans="3:14" ht="15.75" thickBot="1" x14ac:dyDescent="0.25">
      <c r="C23" s="24" t="s">
        <v>8</v>
      </c>
      <c r="D23" s="25">
        <v>575</v>
      </c>
      <c r="E23" s="26">
        <v>7</v>
      </c>
      <c r="F23" s="26">
        <f t="shared" si="0"/>
        <v>582</v>
      </c>
      <c r="G23" s="26">
        <v>291</v>
      </c>
      <c r="H23" s="16"/>
      <c r="K23" s="16"/>
      <c r="N23" s="16"/>
    </row>
    <row r="24" spans="3:14" ht="15.75" thickBot="1" x14ac:dyDescent="0.25">
      <c r="C24" s="24" t="s">
        <v>57</v>
      </c>
      <c r="D24" s="25">
        <v>244</v>
      </c>
      <c r="E24" s="26">
        <v>22</v>
      </c>
      <c r="F24" s="26">
        <f t="shared" si="0"/>
        <v>266</v>
      </c>
      <c r="G24" s="26">
        <v>319</v>
      </c>
      <c r="H24" s="16"/>
      <c r="K24" s="16"/>
      <c r="N24" s="16"/>
    </row>
    <row r="25" spans="3:14" ht="15.75" thickBot="1" x14ac:dyDescent="0.25">
      <c r="C25" s="24" t="s">
        <v>11</v>
      </c>
      <c r="D25" s="25">
        <v>1132</v>
      </c>
      <c r="E25" s="26">
        <v>13</v>
      </c>
      <c r="F25" s="26">
        <f t="shared" si="0"/>
        <v>1145</v>
      </c>
      <c r="G25" s="26">
        <v>528</v>
      </c>
      <c r="H25" s="16"/>
      <c r="N25" s="16"/>
    </row>
    <row r="26" spans="3:14" ht="15.75" thickBot="1" x14ac:dyDescent="0.25">
      <c r="C26" s="24" t="s">
        <v>144</v>
      </c>
      <c r="D26" s="25">
        <v>2874</v>
      </c>
      <c r="E26" s="26">
        <v>24</v>
      </c>
      <c r="F26" s="26">
        <f t="shared" si="0"/>
        <v>2898</v>
      </c>
      <c r="G26" s="26">
        <v>1194</v>
      </c>
      <c r="H26" s="16"/>
      <c r="N26" s="16"/>
    </row>
    <row r="27" spans="3:14" ht="15.75" thickBot="1" x14ac:dyDescent="0.25">
      <c r="C27" s="24" t="s">
        <v>13</v>
      </c>
      <c r="D27" s="25">
        <v>15790</v>
      </c>
      <c r="E27" s="26">
        <v>1118</v>
      </c>
      <c r="F27" s="26">
        <f t="shared" si="0"/>
        <v>16908</v>
      </c>
      <c r="G27" s="26">
        <v>7210</v>
      </c>
      <c r="H27" s="16"/>
      <c r="N27" s="16"/>
    </row>
    <row r="28" spans="3:14" ht="15.75" thickBot="1" x14ac:dyDescent="0.25">
      <c r="C28" s="24" t="s">
        <v>50</v>
      </c>
      <c r="D28" s="25">
        <v>3432</v>
      </c>
      <c r="E28" s="26">
        <v>70</v>
      </c>
      <c r="F28" s="26">
        <f t="shared" si="0"/>
        <v>3502</v>
      </c>
      <c r="G28" s="26">
        <v>1381</v>
      </c>
      <c r="H28" s="16"/>
      <c r="N28" s="16"/>
    </row>
    <row r="29" spans="3:14" ht="15.75" thickBot="1" x14ac:dyDescent="0.25">
      <c r="C29" s="24" t="s">
        <v>14</v>
      </c>
      <c r="D29" s="25">
        <v>660</v>
      </c>
      <c r="E29" s="26">
        <v>22</v>
      </c>
      <c r="F29" s="26">
        <f t="shared" si="0"/>
        <v>682</v>
      </c>
      <c r="G29" s="26">
        <v>409</v>
      </c>
      <c r="H29" s="16"/>
      <c r="N29" s="16"/>
    </row>
    <row r="30" spans="3:14" ht="15.75" thickBot="1" x14ac:dyDescent="0.25">
      <c r="C30" s="24" t="s">
        <v>58</v>
      </c>
      <c r="D30" s="25">
        <v>654</v>
      </c>
      <c r="E30" s="26">
        <v>45</v>
      </c>
      <c r="F30" s="26">
        <f t="shared" si="0"/>
        <v>699</v>
      </c>
      <c r="G30" s="26">
        <v>255</v>
      </c>
      <c r="H30" s="16"/>
      <c r="N30" s="16"/>
    </row>
    <row r="31" spans="3:14" ht="15.75" thickBot="1" x14ac:dyDescent="0.25">
      <c r="C31" s="24" t="s">
        <v>15</v>
      </c>
      <c r="D31" s="25">
        <v>2055</v>
      </c>
      <c r="E31" s="26">
        <v>57</v>
      </c>
      <c r="F31" s="26">
        <f t="shared" si="0"/>
        <v>2112</v>
      </c>
      <c r="G31" s="26">
        <v>545</v>
      </c>
      <c r="H31" s="16"/>
      <c r="N31" s="16"/>
    </row>
    <row r="32" spans="3:14" ht="15.75" thickBot="1" x14ac:dyDescent="0.25">
      <c r="C32" s="24" t="s">
        <v>41</v>
      </c>
      <c r="D32" s="25">
        <v>1219</v>
      </c>
      <c r="E32" s="26">
        <v>19</v>
      </c>
      <c r="F32" s="26">
        <f t="shared" si="0"/>
        <v>1238</v>
      </c>
      <c r="G32" s="26">
        <v>944</v>
      </c>
      <c r="H32" s="16"/>
      <c r="N32" s="16"/>
    </row>
    <row r="33" spans="3:14" ht="15.75" thickBot="1" x14ac:dyDescent="0.25">
      <c r="C33" s="24" t="s">
        <v>79</v>
      </c>
      <c r="D33" s="25">
        <v>544</v>
      </c>
      <c r="E33" s="26">
        <v>80</v>
      </c>
      <c r="F33" s="26">
        <f t="shared" si="0"/>
        <v>624</v>
      </c>
      <c r="G33" s="26">
        <v>485</v>
      </c>
      <c r="H33" s="16"/>
      <c r="N33" s="16"/>
    </row>
    <row r="34" spans="3:14" ht="15.75" thickBot="1" x14ac:dyDescent="0.25">
      <c r="C34" s="24" t="s">
        <v>16</v>
      </c>
      <c r="D34" s="25">
        <v>1161</v>
      </c>
      <c r="E34" s="26">
        <v>42</v>
      </c>
      <c r="F34" s="26">
        <f t="shared" si="0"/>
        <v>1203</v>
      </c>
      <c r="G34" s="26">
        <v>538</v>
      </c>
      <c r="H34" s="16"/>
      <c r="N34" s="16"/>
    </row>
    <row r="35" spans="3:14" ht="15.75" thickBot="1" x14ac:dyDescent="0.25">
      <c r="C35" s="24" t="s">
        <v>17</v>
      </c>
      <c r="D35" s="25">
        <v>802</v>
      </c>
      <c r="E35" s="26">
        <v>22</v>
      </c>
      <c r="F35" s="26">
        <f t="shared" si="0"/>
        <v>824</v>
      </c>
      <c r="G35" s="26">
        <v>501</v>
      </c>
      <c r="H35" s="16"/>
      <c r="N35" s="16"/>
    </row>
    <row r="36" spans="3:14" ht="15.75" thickBot="1" x14ac:dyDescent="0.25">
      <c r="C36" s="24" t="s">
        <v>18</v>
      </c>
      <c r="D36" s="25">
        <v>1847</v>
      </c>
      <c r="E36" s="26">
        <v>18</v>
      </c>
      <c r="F36" s="26">
        <f t="shared" si="0"/>
        <v>1865</v>
      </c>
      <c r="G36" s="26">
        <v>500</v>
      </c>
      <c r="H36" s="16"/>
      <c r="N36" s="16"/>
    </row>
    <row r="37" spans="3:14" ht="15.75" thickBot="1" x14ac:dyDescent="0.25">
      <c r="C37" s="24" t="s">
        <v>19</v>
      </c>
      <c r="D37" s="25">
        <v>278</v>
      </c>
      <c r="E37" s="26">
        <v>9</v>
      </c>
      <c r="F37" s="26">
        <f t="shared" si="0"/>
        <v>287</v>
      </c>
      <c r="G37" s="26">
        <v>184</v>
      </c>
      <c r="H37" s="16"/>
      <c r="N37" s="16"/>
    </row>
    <row r="38" spans="3:14" ht="15.75" thickBot="1" x14ac:dyDescent="0.25">
      <c r="C38" s="24" t="s">
        <v>80</v>
      </c>
      <c r="D38" s="25">
        <v>720</v>
      </c>
      <c r="E38" s="26">
        <v>20</v>
      </c>
      <c r="F38" s="26">
        <f t="shared" si="0"/>
        <v>740</v>
      </c>
      <c r="G38" s="26">
        <v>354</v>
      </c>
      <c r="H38" s="16"/>
      <c r="N38" s="16"/>
    </row>
    <row r="39" spans="3:14" ht="15.75" thickBot="1" x14ac:dyDescent="0.25">
      <c r="C39" s="24" t="s">
        <v>145</v>
      </c>
      <c r="D39" s="25">
        <v>43</v>
      </c>
      <c r="E39" s="26">
        <v>9</v>
      </c>
      <c r="F39" s="26">
        <f t="shared" si="0"/>
        <v>52</v>
      </c>
      <c r="G39" s="26">
        <v>22</v>
      </c>
      <c r="H39" s="16"/>
      <c r="N39" s="16"/>
    </row>
    <row r="40" spans="3:14" ht="15.75" thickBot="1" x14ac:dyDescent="0.25">
      <c r="C40" s="24" t="s">
        <v>146</v>
      </c>
      <c r="D40" s="25">
        <v>332</v>
      </c>
      <c r="E40" s="26">
        <v>13</v>
      </c>
      <c r="F40" s="26">
        <f t="shared" si="0"/>
        <v>345</v>
      </c>
      <c r="G40" s="26">
        <v>296</v>
      </c>
      <c r="H40" s="16"/>
      <c r="N40" s="16"/>
    </row>
    <row r="41" spans="3:14" ht="15.75" thickBot="1" x14ac:dyDescent="0.25">
      <c r="C41" s="24" t="s">
        <v>147</v>
      </c>
      <c r="D41" s="25">
        <v>185</v>
      </c>
      <c r="E41" s="26">
        <v>25</v>
      </c>
      <c r="F41" s="26">
        <f t="shared" si="0"/>
        <v>210</v>
      </c>
      <c r="G41" s="26">
        <v>54</v>
      </c>
      <c r="H41" s="16"/>
      <c r="N41" s="16"/>
    </row>
    <row r="42" spans="3:14" ht="15.75" thickBot="1" x14ac:dyDescent="0.25">
      <c r="C42" s="24" t="s">
        <v>81</v>
      </c>
      <c r="D42" s="25">
        <v>856</v>
      </c>
      <c r="E42" s="26">
        <v>62</v>
      </c>
      <c r="F42" s="26">
        <f t="shared" si="0"/>
        <v>918</v>
      </c>
      <c r="G42" s="26">
        <v>486</v>
      </c>
      <c r="H42" s="16"/>
      <c r="N42" s="16"/>
    </row>
    <row r="43" spans="3:14" ht="15.75" thickBot="1" x14ac:dyDescent="0.25">
      <c r="C43" s="24" t="s">
        <v>20</v>
      </c>
      <c r="D43" s="25">
        <v>1209</v>
      </c>
      <c r="E43" s="26">
        <v>41</v>
      </c>
      <c r="F43" s="26">
        <f t="shared" si="0"/>
        <v>1250</v>
      </c>
      <c r="G43" s="26">
        <v>653</v>
      </c>
      <c r="H43" s="16"/>
      <c r="N43" s="16"/>
    </row>
    <row r="44" spans="3:14" ht="15.75" thickBot="1" x14ac:dyDescent="0.25">
      <c r="C44" s="24" t="s">
        <v>21</v>
      </c>
      <c r="D44" s="25">
        <v>2735</v>
      </c>
      <c r="E44" s="26">
        <v>81</v>
      </c>
      <c r="F44" s="26">
        <f t="shared" si="0"/>
        <v>2816</v>
      </c>
      <c r="G44" s="26">
        <v>754</v>
      </c>
      <c r="H44" s="16"/>
      <c r="N44" s="16"/>
    </row>
    <row r="45" spans="3:14" ht="15.75" thickBot="1" x14ac:dyDescent="0.25">
      <c r="C45" s="24" t="s">
        <v>148</v>
      </c>
      <c r="D45" s="25">
        <v>482</v>
      </c>
      <c r="E45" s="26">
        <v>49</v>
      </c>
      <c r="F45" s="26">
        <f t="shared" si="0"/>
        <v>531</v>
      </c>
      <c r="G45" s="26">
        <v>229</v>
      </c>
      <c r="H45" s="16"/>
      <c r="N45" s="16"/>
    </row>
    <row r="46" spans="3:14" ht="15.75" thickBot="1" x14ac:dyDescent="0.25">
      <c r="C46" s="24" t="s">
        <v>22</v>
      </c>
      <c r="D46" s="25">
        <v>407</v>
      </c>
      <c r="E46" s="26">
        <v>11</v>
      </c>
      <c r="F46" s="26">
        <f t="shared" si="0"/>
        <v>418</v>
      </c>
      <c r="G46" s="26">
        <v>409</v>
      </c>
      <c r="H46" s="16"/>
      <c r="N46" s="16"/>
    </row>
    <row r="47" spans="3:14" ht="15.75" thickBot="1" x14ac:dyDescent="0.25">
      <c r="C47" s="24" t="s">
        <v>179</v>
      </c>
      <c r="D47" s="25">
        <v>1578</v>
      </c>
      <c r="E47" s="26">
        <v>4</v>
      </c>
      <c r="F47" s="26">
        <f t="shared" si="0"/>
        <v>1582</v>
      </c>
      <c r="G47" s="26">
        <v>494</v>
      </c>
      <c r="H47" s="16"/>
      <c r="N47" s="16"/>
    </row>
    <row r="48" spans="3:14" ht="15.75" thickBot="1" x14ac:dyDescent="0.25">
      <c r="C48" s="24" t="s">
        <v>23</v>
      </c>
      <c r="D48" s="25">
        <v>1036</v>
      </c>
      <c r="E48" s="26">
        <v>7</v>
      </c>
      <c r="F48" s="26">
        <f t="shared" si="0"/>
        <v>1043</v>
      </c>
      <c r="G48" s="26">
        <v>583</v>
      </c>
      <c r="H48" s="16"/>
      <c r="N48" s="16"/>
    </row>
    <row r="49" spans="3:14" ht="15.75" thickBot="1" x14ac:dyDescent="0.25">
      <c r="C49" s="24" t="s">
        <v>24</v>
      </c>
      <c r="D49" s="25">
        <v>285</v>
      </c>
      <c r="E49" s="26">
        <v>26</v>
      </c>
      <c r="F49" s="26">
        <f t="shared" si="0"/>
        <v>311</v>
      </c>
      <c r="G49" s="26">
        <v>505</v>
      </c>
      <c r="H49" s="16"/>
      <c r="N49" s="16"/>
    </row>
    <row r="50" spans="3:14" ht="15.75" thickBot="1" x14ac:dyDescent="0.25">
      <c r="C50" s="24" t="s">
        <v>25</v>
      </c>
      <c r="D50" s="25">
        <v>1312</v>
      </c>
      <c r="E50" s="26">
        <v>11</v>
      </c>
      <c r="F50" s="26">
        <f t="shared" si="0"/>
        <v>1323</v>
      </c>
      <c r="G50" s="26">
        <v>731</v>
      </c>
      <c r="H50" s="16"/>
      <c r="N50" s="16"/>
    </row>
    <row r="51" spans="3:14" ht="15.75" thickBot="1" x14ac:dyDescent="0.25">
      <c r="C51" s="24" t="s">
        <v>149</v>
      </c>
      <c r="D51" s="25">
        <v>480</v>
      </c>
      <c r="E51" s="26">
        <v>19</v>
      </c>
      <c r="F51" s="26">
        <f t="shared" si="0"/>
        <v>499</v>
      </c>
      <c r="G51" s="26">
        <v>156</v>
      </c>
      <c r="H51" s="16"/>
      <c r="N51" s="16"/>
    </row>
    <row r="52" spans="3:14" ht="15.75" thickBot="1" x14ac:dyDescent="0.25">
      <c r="C52" s="24" t="s">
        <v>129</v>
      </c>
      <c r="D52" s="25">
        <v>251</v>
      </c>
      <c r="E52" s="26">
        <v>10</v>
      </c>
      <c r="F52" s="26">
        <f t="shared" si="0"/>
        <v>261</v>
      </c>
      <c r="G52" s="26">
        <v>114</v>
      </c>
      <c r="H52" s="16"/>
      <c r="N52" s="16"/>
    </row>
    <row r="53" spans="3:14" ht="15.75" thickBot="1" x14ac:dyDescent="0.25">
      <c r="C53" s="24" t="s">
        <v>26</v>
      </c>
      <c r="D53" s="25">
        <v>1026</v>
      </c>
      <c r="E53" s="26">
        <v>23</v>
      </c>
      <c r="F53" s="26">
        <f t="shared" si="0"/>
        <v>1049</v>
      </c>
      <c r="G53" s="26">
        <v>756</v>
      </c>
      <c r="H53" s="16"/>
      <c r="N53" s="16"/>
    </row>
    <row r="54" spans="3:14" ht="15.75" thickBot="1" x14ac:dyDescent="0.25">
      <c r="C54" s="24" t="s">
        <v>27</v>
      </c>
      <c r="D54" s="25">
        <v>752</v>
      </c>
      <c r="E54" s="26">
        <v>13</v>
      </c>
      <c r="F54" s="26">
        <f t="shared" si="0"/>
        <v>765</v>
      </c>
      <c r="G54" s="26">
        <v>464</v>
      </c>
      <c r="H54" s="16"/>
      <c r="N54" s="16"/>
    </row>
    <row r="55" spans="3:14" ht="15.75" thickBot="1" x14ac:dyDescent="0.25">
      <c r="C55" s="24" t="s">
        <v>84</v>
      </c>
      <c r="D55" s="25">
        <v>292</v>
      </c>
      <c r="E55" s="26">
        <v>34</v>
      </c>
      <c r="F55" s="26">
        <f t="shared" si="0"/>
        <v>326</v>
      </c>
      <c r="G55" s="26">
        <v>153</v>
      </c>
      <c r="H55" s="16"/>
      <c r="N55" s="16"/>
    </row>
    <row r="56" spans="3:14" ht="15.75" thickBot="1" x14ac:dyDescent="0.25">
      <c r="C56" s="24" t="s">
        <v>150</v>
      </c>
      <c r="D56" s="25">
        <v>156</v>
      </c>
      <c r="E56" s="26">
        <v>97</v>
      </c>
      <c r="F56" s="26">
        <f t="shared" si="0"/>
        <v>253</v>
      </c>
      <c r="G56" s="26">
        <v>11611</v>
      </c>
      <c r="H56" s="16"/>
      <c r="N56" s="16"/>
    </row>
    <row r="57" spans="3:14" ht="15.75" thickBot="1" x14ac:dyDescent="0.25">
      <c r="C57" s="24" t="s">
        <v>29</v>
      </c>
      <c r="D57" s="25">
        <v>575</v>
      </c>
      <c r="E57" s="26">
        <v>13</v>
      </c>
      <c r="F57" s="26">
        <f t="shared" si="0"/>
        <v>588</v>
      </c>
      <c r="G57" s="26">
        <v>288</v>
      </c>
      <c r="H57" s="16"/>
      <c r="N57" s="16"/>
    </row>
    <row r="58" spans="3:14" ht="15.75" thickBot="1" x14ac:dyDescent="0.25">
      <c r="C58" s="24" t="s">
        <v>30</v>
      </c>
      <c r="D58" s="25">
        <v>39047</v>
      </c>
      <c r="E58" s="26">
        <v>4819</v>
      </c>
      <c r="F58" s="26">
        <f t="shared" si="0"/>
        <v>43866</v>
      </c>
      <c r="G58" s="26">
        <v>32428</v>
      </c>
      <c r="H58" s="16"/>
      <c r="N58" s="16"/>
    </row>
    <row r="59" spans="3:14" ht="15.75" thickBot="1" x14ac:dyDescent="0.25">
      <c r="C59" s="24" t="s">
        <v>85</v>
      </c>
      <c r="D59" s="25">
        <v>5227</v>
      </c>
      <c r="E59" s="26">
        <v>49</v>
      </c>
      <c r="F59" s="26">
        <f t="shared" si="0"/>
        <v>5276</v>
      </c>
      <c r="G59" s="26">
        <v>885</v>
      </c>
      <c r="H59" s="16"/>
      <c r="N59" s="16"/>
    </row>
    <row r="60" spans="3:14" ht="15.75" thickBot="1" x14ac:dyDescent="0.25">
      <c r="C60" s="24" t="s">
        <v>86</v>
      </c>
      <c r="D60" s="25">
        <v>250</v>
      </c>
      <c r="E60" s="26">
        <v>12</v>
      </c>
      <c r="F60" s="26">
        <f t="shared" si="0"/>
        <v>262</v>
      </c>
      <c r="G60" s="26">
        <v>199</v>
      </c>
      <c r="H60" s="16"/>
      <c r="N60" s="16"/>
    </row>
    <row r="61" spans="3:14" ht="15.75" thickBot="1" x14ac:dyDescent="0.25">
      <c r="C61" s="24" t="s">
        <v>87</v>
      </c>
      <c r="D61" s="25">
        <v>343</v>
      </c>
      <c r="E61" s="26">
        <v>67</v>
      </c>
      <c r="F61" s="26">
        <f t="shared" si="0"/>
        <v>410</v>
      </c>
      <c r="G61" s="26">
        <v>220</v>
      </c>
      <c r="H61" s="16"/>
      <c r="N61" s="16"/>
    </row>
    <row r="62" spans="3:14" ht="15.75" thickBot="1" x14ac:dyDescent="0.25">
      <c r="C62" s="24" t="s">
        <v>32</v>
      </c>
      <c r="D62" s="25">
        <v>2912</v>
      </c>
      <c r="E62" s="26">
        <v>126</v>
      </c>
      <c r="F62" s="26">
        <f t="shared" si="0"/>
        <v>3038</v>
      </c>
      <c r="G62" s="26">
        <v>1510</v>
      </c>
      <c r="H62" s="16"/>
      <c r="N62" s="16"/>
    </row>
    <row r="63" spans="3:14" ht="15.75" thickBot="1" x14ac:dyDescent="0.25">
      <c r="C63" s="24" t="s">
        <v>151</v>
      </c>
      <c r="D63" s="25">
        <v>629</v>
      </c>
      <c r="E63" s="26">
        <v>68</v>
      </c>
      <c r="F63" s="26">
        <f t="shared" si="0"/>
        <v>697</v>
      </c>
      <c r="G63" s="26">
        <v>335</v>
      </c>
      <c r="H63" s="16"/>
      <c r="N63" s="16"/>
    </row>
    <row r="64" spans="3:14" ht="15.75" thickBot="1" x14ac:dyDescent="0.25">
      <c r="C64" s="24" t="s">
        <v>34</v>
      </c>
      <c r="D64" s="25">
        <v>691</v>
      </c>
      <c r="E64" s="26">
        <v>6</v>
      </c>
      <c r="F64" s="26">
        <f t="shared" si="0"/>
        <v>697</v>
      </c>
      <c r="G64" s="26">
        <v>891</v>
      </c>
      <c r="H64" s="16"/>
      <c r="N64" s="16"/>
    </row>
    <row r="65" spans="3:14" ht="15.75" thickBot="1" x14ac:dyDescent="0.25">
      <c r="C65" s="24" t="s">
        <v>88</v>
      </c>
      <c r="D65" s="25">
        <v>2257</v>
      </c>
      <c r="E65" s="26">
        <v>42</v>
      </c>
      <c r="F65" s="26">
        <f t="shared" si="0"/>
        <v>2299</v>
      </c>
      <c r="G65" s="26">
        <v>1978</v>
      </c>
      <c r="H65" s="16"/>
      <c r="N65" s="16"/>
    </row>
    <row r="66" spans="3:14" ht="15.75" thickBot="1" x14ac:dyDescent="0.25">
      <c r="C66" s="24" t="s">
        <v>36</v>
      </c>
      <c r="D66" s="25">
        <v>249</v>
      </c>
      <c r="E66" s="26">
        <v>14</v>
      </c>
      <c r="F66" s="26">
        <f t="shared" si="0"/>
        <v>263</v>
      </c>
      <c r="G66" s="26">
        <v>177</v>
      </c>
      <c r="H66" s="16"/>
      <c r="N66" s="16"/>
    </row>
    <row r="67" spans="3:14" ht="15.75" thickBot="1" x14ac:dyDescent="0.25">
      <c r="C67" s="24" t="s">
        <v>152</v>
      </c>
      <c r="D67" s="25">
        <v>2760</v>
      </c>
      <c r="E67" s="26">
        <v>113</v>
      </c>
      <c r="F67" s="26">
        <f t="shared" si="0"/>
        <v>2873</v>
      </c>
      <c r="G67" s="26">
        <v>1879</v>
      </c>
      <c r="H67" s="16"/>
      <c r="N67" s="16"/>
    </row>
    <row r="68" spans="3:14" ht="15.75" thickBot="1" x14ac:dyDescent="0.25">
      <c r="C68" s="24" t="s">
        <v>153</v>
      </c>
      <c r="D68" s="25">
        <v>1101</v>
      </c>
      <c r="E68" s="26">
        <v>16</v>
      </c>
      <c r="F68" s="26">
        <f t="shared" si="0"/>
        <v>1117</v>
      </c>
      <c r="G68" s="26">
        <v>511</v>
      </c>
      <c r="H68" s="16"/>
      <c r="N68" s="16"/>
    </row>
    <row r="69" spans="3:14" ht="15.75" thickBot="1" x14ac:dyDescent="0.25">
      <c r="C69" s="24" t="s">
        <v>38</v>
      </c>
      <c r="D69" s="25">
        <v>943</v>
      </c>
      <c r="E69" s="26">
        <v>37</v>
      </c>
      <c r="F69" s="26">
        <f t="shared" si="0"/>
        <v>980</v>
      </c>
      <c r="G69" s="26">
        <v>492</v>
      </c>
      <c r="H69" s="16"/>
      <c r="N69" s="16"/>
    </row>
    <row r="70" spans="3:14" ht="15.75" thickBot="1" x14ac:dyDescent="0.25">
      <c r="C70" s="24" t="s">
        <v>89</v>
      </c>
      <c r="D70" s="25">
        <v>315</v>
      </c>
      <c r="E70" s="26">
        <v>30</v>
      </c>
      <c r="F70" s="26">
        <f t="shared" si="0"/>
        <v>345</v>
      </c>
      <c r="G70" s="26">
        <v>143</v>
      </c>
      <c r="H70" s="16"/>
      <c r="N70" s="16"/>
    </row>
    <row r="71" spans="3:14" ht="15.75" thickBot="1" x14ac:dyDescent="0.25">
      <c r="C71" s="24" t="s">
        <v>28</v>
      </c>
      <c r="D71" s="25">
        <v>652</v>
      </c>
      <c r="E71" s="26">
        <v>5</v>
      </c>
      <c r="F71" s="26">
        <f t="shared" si="0"/>
        <v>657</v>
      </c>
      <c r="G71" s="26">
        <v>321</v>
      </c>
      <c r="H71" s="16"/>
      <c r="N71" s="16"/>
    </row>
    <row r="72" spans="3:14" ht="15.75" thickBot="1" x14ac:dyDescent="0.25">
      <c r="C72" s="24" t="s">
        <v>154</v>
      </c>
      <c r="D72" s="25">
        <v>752</v>
      </c>
      <c r="E72" s="26">
        <v>37</v>
      </c>
      <c r="F72" s="26">
        <f t="shared" si="0"/>
        <v>789</v>
      </c>
      <c r="G72" s="26">
        <v>365</v>
      </c>
      <c r="H72" s="16"/>
      <c r="N72" s="16"/>
    </row>
    <row r="73" spans="3:14" ht="15.75" thickBot="1" x14ac:dyDescent="0.25">
      <c r="C73" s="24" t="s">
        <v>39</v>
      </c>
      <c r="D73" s="25">
        <v>843</v>
      </c>
      <c r="E73" s="26">
        <v>53</v>
      </c>
      <c r="F73" s="26">
        <f t="shared" si="0"/>
        <v>896</v>
      </c>
      <c r="G73" s="26">
        <v>631</v>
      </c>
      <c r="H73" s="16"/>
      <c r="N73" s="16"/>
    </row>
    <row r="74" spans="3:14" ht="15.75" thickBot="1" x14ac:dyDescent="0.25">
      <c r="C74" s="24" t="s">
        <v>155</v>
      </c>
      <c r="D74" s="25">
        <v>375</v>
      </c>
      <c r="E74" s="26">
        <v>74</v>
      </c>
      <c r="F74" s="26">
        <f t="shared" si="0"/>
        <v>449</v>
      </c>
      <c r="G74" s="26">
        <v>634</v>
      </c>
      <c r="H74" s="16"/>
      <c r="N74" s="16"/>
    </row>
    <row r="75" spans="3:14" ht="15.75" thickBot="1" x14ac:dyDescent="0.25">
      <c r="C75" s="24" t="s">
        <v>156</v>
      </c>
      <c r="D75" s="25">
        <v>738</v>
      </c>
      <c r="E75" s="26">
        <v>1448</v>
      </c>
      <c r="F75" s="26">
        <f t="shared" si="0"/>
        <v>2186</v>
      </c>
      <c r="G75" s="26">
        <v>470</v>
      </c>
      <c r="H75" s="16"/>
      <c r="N75" s="16"/>
    </row>
    <row r="76" spans="3:14" ht="15.75" thickBot="1" x14ac:dyDescent="0.25">
      <c r="C76" s="24" t="s">
        <v>131</v>
      </c>
      <c r="D76" s="25">
        <v>2232</v>
      </c>
      <c r="E76" s="26">
        <v>61</v>
      </c>
      <c r="F76" s="26">
        <f t="shared" si="0"/>
        <v>2293</v>
      </c>
      <c r="G76" s="26">
        <v>1691</v>
      </c>
      <c r="H76" s="16"/>
      <c r="N76" s="16"/>
    </row>
    <row r="77" spans="3:14" ht="15.75" thickBot="1" x14ac:dyDescent="0.25">
      <c r="C77" s="24" t="s">
        <v>157</v>
      </c>
      <c r="D77" s="25">
        <v>831</v>
      </c>
      <c r="E77" s="26">
        <v>32</v>
      </c>
      <c r="F77" s="26">
        <f t="shared" si="0"/>
        <v>863</v>
      </c>
      <c r="G77" s="26">
        <v>550</v>
      </c>
      <c r="H77" s="16"/>
      <c r="N77" s="16"/>
    </row>
    <row r="78" spans="3:14" ht="15.75" thickBot="1" x14ac:dyDescent="0.25">
      <c r="C78" s="24" t="s">
        <v>42</v>
      </c>
      <c r="D78" s="25">
        <v>245</v>
      </c>
      <c r="E78" s="26">
        <v>7</v>
      </c>
      <c r="F78" s="26">
        <f t="shared" ref="F78:F95" si="1">SUM(D78:E78)</f>
        <v>252</v>
      </c>
      <c r="G78" s="26">
        <v>194</v>
      </c>
      <c r="H78" s="16"/>
      <c r="N78" s="16"/>
    </row>
    <row r="79" spans="3:14" ht="15.75" thickBot="1" x14ac:dyDescent="0.25">
      <c r="C79" s="24" t="s">
        <v>43</v>
      </c>
      <c r="D79" s="25">
        <v>6277</v>
      </c>
      <c r="E79" s="26">
        <v>37</v>
      </c>
      <c r="F79" s="26">
        <f t="shared" si="1"/>
        <v>6314</v>
      </c>
      <c r="G79" s="26">
        <v>1539</v>
      </c>
      <c r="H79" s="16"/>
      <c r="N79" s="16"/>
    </row>
    <row r="80" spans="3:14" ht="15.75" thickBot="1" x14ac:dyDescent="0.25">
      <c r="C80" s="24" t="s">
        <v>44</v>
      </c>
      <c r="D80" s="25">
        <v>127</v>
      </c>
      <c r="E80" s="26">
        <v>11</v>
      </c>
      <c r="F80" s="26">
        <f t="shared" si="1"/>
        <v>138</v>
      </c>
      <c r="G80" s="26">
        <v>142</v>
      </c>
      <c r="H80" s="16"/>
      <c r="N80" s="16"/>
    </row>
    <row r="81" spans="3:14" ht="15.75" thickBot="1" x14ac:dyDescent="0.25">
      <c r="C81" s="24" t="s">
        <v>158</v>
      </c>
      <c r="D81" s="25">
        <v>123</v>
      </c>
      <c r="E81" s="26">
        <v>48</v>
      </c>
      <c r="F81" s="26">
        <f t="shared" si="1"/>
        <v>171</v>
      </c>
      <c r="G81" s="26">
        <v>661</v>
      </c>
      <c r="H81" s="16"/>
      <c r="N81" s="16"/>
    </row>
    <row r="82" spans="3:14" ht="15.75" thickBot="1" x14ac:dyDescent="0.25">
      <c r="C82" s="24" t="s">
        <v>159</v>
      </c>
      <c r="D82" s="25">
        <v>33</v>
      </c>
      <c r="E82" s="26">
        <v>0</v>
      </c>
      <c r="F82" s="26">
        <f t="shared" si="1"/>
        <v>33</v>
      </c>
      <c r="G82" s="26">
        <v>12</v>
      </c>
      <c r="H82" s="16"/>
      <c r="N82" s="16"/>
    </row>
    <row r="83" spans="3:14" ht="15.75" thickBot="1" x14ac:dyDescent="0.25">
      <c r="C83" s="24" t="s">
        <v>160</v>
      </c>
      <c r="D83" s="25">
        <v>233</v>
      </c>
      <c r="E83" s="26">
        <v>6</v>
      </c>
      <c r="F83" s="26">
        <f t="shared" si="1"/>
        <v>239</v>
      </c>
      <c r="G83" s="26">
        <v>82</v>
      </c>
      <c r="H83" s="16"/>
      <c r="N83" s="16"/>
    </row>
    <row r="84" spans="3:14" ht="15.75" thickBot="1" x14ac:dyDescent="0.25">
      <c r="C84" s="24" t="s">
        <v>45</v>
      </c>
      <c r="D84" s="25">
        <v>769</v>
      </c>
      <c r="E84" s="26">
        <v>83</v>
      </c>
      <c r="F84" s="26">
        <f t="shared" si="1"/>
        <v>852</v>
      </c>
      <c r="G84" s="26">
        <v>507</v>
      </c>
      <c r="H84" s="16"/>
      <c r="N84" s="16"/>
    </row>
    <row r="85" spans="3:14" ht="15.75" thickBot="1" x14ac:dyDescent="0.25">
      <c r="C85" s="24" t="s">
        <v>92</v>
      </c>
      <c r="D85" s="25">
        <v>565</v>
      </c>
      <c r="E85" s="26">
        <v>44</v>
      </c>
      <c r="F85" s="26">
        <f t="shared" si="1"/>
        <v>609</v>
      </c>
      <c r="G85" s="26">
        <v>178</v>
      </c>
      <c r="H85" s="16"/>
      <c r="N85" s="16"/>
    </row>
    <row r="86" spans="3:14" ht="15.75" thickBot="1" x14ac:dyDescent="0.25">
      <c r="C86" s="24" t="s">
        <v>46</v>
      </c>
      <c r="D86" s="25">
        <v>123</v>
      </c>
      <c r="E86" s="26">
        <v>33</v>
      </c>
      <c r="F86" s="26">
        <f t="shared" si="1"/>
        <v>156</v>
      </c>
      <c r="G86" s="26">
        <v>89</v>
      </c>
      <c r="H86" s="16"/>
      <c r="N86" s="16"/>
    </row>
    <row r="87" spans="3:14" ht="15.75" thickBot="1" x14ac:dyDescent="0.25">
      <c r="C87" s="24" t="s">
        <v>47</v>
      </c>
      <c r="D87" s="25">
        <v>734</v>
      </c>
      <c r="E87" s="26">
        <v>55</v>
      </c>
      <c r="F87" s="26">
        <f t="shared" si="1"/>
        <v>789</v>
      </c>
      <c r="G87" s="26">
        <v>230</v>
      </c>
      <c r="H87" s="16"/>
      <c r="N87" s="16"/>
    </row>
    <row r="88" spans="3:14" ht="15.75" thickBot="1" x14ac:dyDescent="0.25">
      <c r="C88" s="24" t="s">
        <v>93</v>
      </c>
      <c r="D88" s="25">
        <v>237</v>
      </c>
      <c r="E88" s="26">
        <v>9</v>
      </c>
      <c r="F88" s="26">
        <f t="shared" si="1"/>
        <v>246</v>
      </c>
      <c r="G88" s="26">
        <v>171</v>
      </c>
      <c r="H88" s="16"/>
      <c r="N88" s="16"/>
    </row>
    <row r="89" spans="3:14" ht="15.75" thickBot="1" x14ac:dyDescent="0.25">
      <c r="C89" s="24" t="s">
        <v>161</v>
      </c>
      <c r="D89" s="25">
        <v>111</v>
      </c>
      <c r="E89" s="26">
        <v>9</v>
      </c>
      <c r="F89" s="26">
        <f t="shared" si="1"/>
        <v>120</v>
      </c>
      <c r="G89" s="26">
        <v>88</v>
      </c>
      <c r="H89" s="16"/>
      <c r="N89" s="16"/>
    </row>
    <row r="90" spans="3:14" ht="15.75" thickBot="1" x14ac:dyDescent="0.25">
      <c r="C90" s="24" t="s">
        <v>132</v>
      </c>
      <c r="D90" s="25">
        <v>7488</v>
      </c>
      <c r="E90" s="26">
        <v>120</v>
      </c>
      <c r="F90" s="26">
        <f t="shared" si="1"/>
        <v>7608</v>
      </c>
      <c r="G90" s="26">
        <v>4144</v>
      </c>
      <c r="H90" s="16"/>
      <c r="N90" s="16"/>
    </row>
    <row r="91" spans="3:14" ht="15.75" thickBot="1" x14ac:dyDescent="0.25">
      <c r="C91" s="24" t="s">
        <v>49</v>
      </c>
      <c r="D91" s="25">
        <v>1255</v>
      </c>
      <c r="E91" s="26">
        <v>65</v>
      </c>
      <c r="F91" s="26">
        <f t="shared" si="1"/>
        <v>1320</v>
      </c>
      <c r="G91" s="26">
        <v>265</v>
      </c>
      <c r="H91" s="16"/>
      <c r="N91" s="16"/>
    </row>
    <row r="92" spans="3:14" ht="15.75" thickBot="1" x14ac:dyDescent="0.25">
      <c r="C92" s="24" t="s">
        <v>162</v>
      </c>
      <c r="D92" s="25">
        <v>236</v>
      </c>
      <c r="E92" s="26">
        <v>5</v>
      </c>
      <c r="F92" s="26">
        <f t="shared" si="1"/>
        <v>241</v>
      </c>
      <c r="G92" s="26">
        <v>180</v>
      </c>
      <c r="H92" s="16"/>
      <c r="N92" s="16"/>
    </row>
    <row r="93" spans="3:14" ht="15.75" thickBot="1" x14ac:dyDescent="0.25">
      <c r="C93" s="24" t="s">
        <v>95</v>
      </c>
      <c r="D93" s="25">
        <v>1458</v>
      </c>
      <c r="E93" s="26">
        <v>15</v>
      </c>
      <c r="F93" s="26">
        <f t="shared" si="1"/>
        <v>1473</v>
      </c>
      <c r="G93" s="26">
        <v>925</v>
      </c>
      <c r="H93" s="16"/>
      <c r="N93" s="16"/>
    </row>
    <row r="94" spans="3:14" ht="15.75" thickBot="1" x14ac:dyDescent="0.25">
      <c r="C94" s="24" t="s">
        <v>51</v>
      </c>
      <c r="D94" s="25">
        <v>304</v>
      </c>
      <c r="E94" s="26">
        <v>28</v>
      </c>
      <c r="F94" s="26">
        <f t="shared" si="1"/>
        <v>332</v>
      </c>
      <c r="G94" s="26">
        <v>296</v>
      </c>
      <c r="H94" s="16"/>
      <c r="N94" s="16"/>
    </row>
    <row r="95" spans="3:14" ht="15.75" thickBot="1" x14ac:dyDescent="0.25">
      <c r="C95" s="24" t="s">
        <v>52</v>
      </c>
      <c r="D95" s="25">
        <v>2598</v>
      </c>
      <c r="E95" s="26">
        <v>35</v>
      </c>
      <c r="F95" s="26">
        <f t="shared" si="1"/>
        <v>2633</v>
      </c>
      <c r="G95" s="26">
        <v>875</v>
      </c>
      <c r="H95" s="16"/>
      <c r="N95" s="16"/>
    </row>
    <row r="96" spans="3:14" ht="15.75" thickBot="1" x14ac:dyDescent="0.25">
      <c r="C96" s="24" t="s">
        <v>53</v>
      </c>
      <c r="D96" s="25">
        <v>227</v>
      </c>
      <c r="E96" s="26">
        <v>6</v>
      </c>
      <c r="F96" s="26">
        <f>SUM(D96:E96)</f>
        <v>233</v>
      </c>
      <c r="G96" s="26">
        <v>371</v>
      </c>
      <c r="H96" s="16"/>
      <c r="N96" s="16"/>
    </row>
    <row r="97" spans="3:14" ht="15.75" thickBot="1" x14ac:dyDescent="0.25">
      <c r="C97" s="24" t="s">
        <v>54</v>
      </c>
      <c r="D97" s="25">
        <v>201</v>
      </c>
      <c r="E97" s="26">
        <v>17</v>
      </c>
      <c r="F97" s="26">
        <f>SUM(D97:E97)</f>
        <v>218</v>
      </c>
      <c r="G97" s="26">
        <v>91</v>
      </c>
      <c r="H97" s="16"/>
      <c r="N97" s="16"/>
    </row>
    <row r="98" spans="3:14" ht="33" customHeight="1" thickBot="1" x14ac:dyDescent="0.25">
      <c r="C98" s="29" t="s">
        <v>71</v>
      </c>
      <c r="D98" s="27">
        <f>SUM(D15:D97)</f>
        <v>143398</v>
      </c>
      <c r="E98" s="28">
        <f t="shared" ref="E98:G98" si="2">SUM(E15:E97)</f>
        <v>10898</v>
      </c>
      <c r="F98" s="28">
        <f t="shared" si="2"/>
        <v>154296</v>
      </c>
      <c r="G98" s="23">
        <f t="shared" si="2"/>
        <v>97531</v>
      </c>
    </row>
    <row r="99" spans="3:14" ht="15" thickBot="1" x14ac:dyDescent="0.25"/>
    <row r="100" spans="3:14" ht="26.25" thickBot="1" x14ac:dyDescent="0.25">
      <c r="D100" s="19" t="s">
        <v>1</v>
      </c>
      <c r="E100" s="19" t="s">
        <v>2</v>
      </c>
      <c r="F100" s="19" t="s">
        <v>3</v>
      </c>
      <c r="G100" s="19" t="s">
        <v>4</v>
      </c>
    </row>
    <row r="101" spans="3:14" x14ac:dyDescent="0.2">
      <c r="E101" s="17">
        <f>D98</f>
        <v>143398</v>
      </c>
      <c r="F101" s="17">
        <f>E98</f>
        <v>10898</v>
      </c>
      <c r="G101" s="17">
        <f>G98</f>
        <v>97531</v>
      </c>
    </row>
    <row r="102" spans="3:14" x14ac:dyDescent="0.2">
      <c r="E102" s="49" t="s">
        <v>5</v>
      </c>
      <c r="F102" s="49"/>
    </row>
    <row r="103" spans="3:14" x14ac:dyDescent="0.2">
      <c r="E103" s="50">
        <f>E101+F101</f>
        <v>154296</v>
      </c>
      <c r="F103" s="49"/>
    </row>
    <row r="105" spans="3:14" x14ac:dyDescent="0.2">
      <c r="C105" s="22" t="s">
        <v>6</v>
      </c>
    </row>
    <row r="106" spans="3:14" x14ac:dyDescent="0.2">
      <c r="C106" s="22" t="s">
        <v>7</v>
      </c>
    </row>
  </sheetData>
  <sortState ref="C7:G89">
    <sortCondition ref="C7"/>
  </sortState>
  <mergeCells count="2">
    <mergeCell ref="E102:F102"/>
    <mergeCell ref="E103:F103"/>
  </mergeCells>
  <pageMargins left="0.7" right="0.7" top="0.75" bottom="0.75" header="0.3" footer="0.3"/>
  <pageSetup paperSize="9" orientation="portrait" verticalDpi="0" r:id="rId1"/>
  <ignoredErrors>
    <ignoredError sqref="D98:G9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J38"/>
  <sheetViews>
    <sheetView workbookViewId="0"/>
  </sheetViews>
  <sheetFormatPr baseColWidth="10" defaultRowHeight="15" x14ac:dyDescent="0.25"/>
  <cols>
    <col min="3" max="3" width="43.5703125" customWidth="1"/>
    <col min="4" max="6" width="21.140625" customWidth="1"/>
    <col min="10" max="10" width="13.42578125" customWidth="1"/>
  </cols>
  <sheetData>
    <row r="10" spans="3:10" ht="27.75" customHeight="1" x14ac:dyDescent="0.25">
      <c r="C10" s="2"/>
      <c r="J10" s="6"/>
    </row>
    <row r="12" spans="3:10" ht="15.75" x14ac:dyDescent="0.25">
      <c r="C12" s="1"/>
    </row>
    <row r="14" spans="3:10" ht="32.25" customHeight="1" thickBot="1" x14ac:dyDescent="0.3">
      <c r="C14" s="21" t="s">
        <v>184</v>
      </c>
      <c r="D14" s="21" t="s">
        <v>73</v>
      </c>
      <c r="E14" s="21" t="s">
        <v>72</v>
      </c>
      <c r="F14" s="21" t="s">
        <v>71</v>
      </c>
    </row>
    <row r="15" spans="3:10" ht="15.75" thickBot="1" x14ac:dyDescent="0.3">
      <c r="C15" s="24" t="s">
        <v>61</v>
      </c>
      <c r="D15" s="25">
        <f>'Procuradores por Sexo y Provinc'!D18+'Procuradores por Sexo y Provinc'!D28+'Procuradores por Sexo y Provinc'!D35+'Procuradores por Sexo y Provinc'!D38+'Procuradores por Sexo y Provinc'!D56+'Procuradores por Sexo y Provinc'!D45+'Procuradores por Sexo y Provinc'!D40+'Procuradores por Sexo y Provinc'!D32</f>
        <v>673</v>
      </c>
      <c r="E15" s="26">
        <f>'Procuradores por Sexo y Provinc'!E18+'Procuradores por Sexo y Provinc'!E28+'Procuradores por Sexo y Provinc'!E35+'Procuradores por Sexo y Provinc'!E38+'Procuradores por Sexo y Provinc'!E56+'Procuradores por Sexo y Provinc'!E45+'Procuradores por Sexo y Provinc'!E40+'Procuradores por Sexo y Provinc'!E32</f>
        <v>1312</v>
      </c>
      <c r="F15" s="26">
        <f>'Procuradores por Sexo y Provinc'!F18+'Procuradores por Sexo y Provinc'!F28+'Procuradores por Sexo y Provinc'!F35+'Procuradores por Sexo y Provinc'!F38+'Procuradores por Sexo y Provinc'!F56+'Procuradores por Sexo y Provinc'!F45+'Procuradores por Sexo y Provinc'!F40+'Procuradores por Sexo y Provinc'!F32</f>
        <v>1985</v>
      </c>
    </row>
    <row r="16" spans="3:10" ht="15.75" thickBot="1" x14ac:dyDescent="0.3">
      <c r="C16" s="24" t="s">
        <v>62</v>
      </c>
      <c r="D16" s="25">
        <f>'Procuradores por Sexo y Provinc'!D39+'Procuradores por Sexo y Provinc'!D59+'Procuradores por Sexo y Provinc'!D64</f>
        <v>92</v>
      </c>
      <c r="E16" s="26">
        <f>'Procuradores por Sexo y Provinc'!E39+'Procuradores por Sexo y Provinc'!E59+'Procuradores por Sexo y Provinc'!E64</f>
        <v>212</v>
      </c>
      <c r="F16" s="26">
        <f>'Procuradores por Sexo y Provinc'!F39+'Procuradores por Sexo y Provinc'!F59+'Procuradores por Sexo y Provinc'!F64</f>
        <v>304</v>
      </c>
    </row>
    <row r="17" spans="3:6" ht="15.75" thickBot="1" x14ac:dyDescent="0.3">
      <c r="C17" s="24" t="s">
        <v>172</v>
      </c>
      <c r="D17" s="25">
        <f>'Procuradores por Sexo y Provinc'!D20</f>
        <v>108</v>
      </c>
      <c r="E17" s="26">
        <f>'Procuradores por Sexo y Provinc'!E20</f>
        <v>230</v>
      </c>
      <c r="F17" s="26">
        <f>'Procuradores por Sexo y Provinc'!F20</f>
        <v>338</v>
      </c>
    </row>
    <row r="18" spans="3:6" ht="15.75" thickBot="1" x14ac:dyDescent="0.3">
      <c r="C18" s="24" t="s">
        <v>171</v>
      </c>
      <c r="D18" s="25">
        <f>'Procuradores por Sexo y Provinc'!D23</f>
        <v>60</v>
      </c>
      <c r="E18" s="26">
        <f>'Procuradores por Sexo y Provinc'!E23</f>
        <v>120</v>
      </c>
      <c r="F18" s="26">
        <f>'Procuradores por Sexo y Provinc'!F23</f>
        <v>180</v>
      </c>
    </row>
    <row r="19" spans="3:6" ht="15.75" thickBot="1" x14ac:dyDescent="0.3">
      <c r="C19" s="24" t="s">
        <v>63</v>
      </c>
      <c r="D19" s="25">
        <f>'Procuradores por Sexo y Provinc'!D50+'Procuradores por Sexo y Provinc'!D54</f>
        <v>142</v>
      </c>
      <c r="E19" s="26">
        <f>'Procuradores por Sexo y Provinc'!E50+'Procuradores por Sexo y Provinc'!E54</f>
        <v>352</v>
      </c>
      <c r="F19" s="26">
        <f>'Procuradores por Sexo y Provinc'!F50+'Procuradores por Sexo y Provinc'!F54</f>
        <v>494</v>
      </c>
    </row>
    <row r="20" spans="3:6" ht="15.75" thickBot="1" x14ac:dyDescent="0.3">
      <c r="C20" s="24" t="s">
        <v>41</v>
      </c>
      <c r="D20" s="25">
        <f>'Procuradores por Sexo y Provinc'!D29</f>
        <v>51</v>
      </c>
      <c r="E20" s="26">
        <f>'Procuradores por Sexo y Provinc'!E29</f>
        <v>110</v>
      </c>
      <c r="F20" s="26">
        <f>'Procuradores por Sexo y Provinc'!F29</f>
        <v>161</v>
      </c>
    </row>
    <row r="21" spans="3:6" ht="15.75" thickBot="1" x14ac:dyDescent="0.3">
      <c r="C21" s="24" t="s">
        <v>65</v>
      </c>
      <c r="D21" s="25">
        <f>'Procuradores por Sexo y Provinc'!D16+'Procuradores por Sexo y Provinc'!D31+'Procuradores por Sexo y Provinc'!D60+'Procuradores por Sexo y Provinc'!D33+'Procuradores por Sexo y Provinc'!D36</f>
        <v>131</v>
      </c>
      <c r="E21" s="26">
        <f>'Procuradores por Sexo y Provinc'!E16+'Procuradores por Sexo y Provinc'!E31+'Procuradores por Sexo y Provinc'!E60+'Procuradores por Sexo y Provinc'!E33+'Procuradores por Sexo y Provinc'!E36</f>
        <v>316</v>
      </c>
      <c r="F21" s="26">
        <f>'Procuradores por Sexo y Provinc'!F16+'Procuradores por Sexo y Provinc'!F31+'Procuradores por Sexo y Provinc'!F60+'Procuradores por Sexo y Provinc'!F33+'Procuradores por Sexo y Provinc'!F36</f>
        <v>447</v>
      </c>
    </row>
    <row r="22" spans="3:6" ht="15.75" thickBot="1" x14ac:dyDescent="0.3">
      <c r="C22" s="24" t="s">
        <v>64</v>
      </c>
      <c r="D22" s="25">
        <f>'Procuradores por Sexo y Provinc'!D21+'Procuradores por Sexo y Provinc'!D26+'Procuradores por Sexo y Provinc'!D41+'Procuradores por Sexo y Provinc'!D49+'Procuradores por Sexo y Provinc'!D53+'Procuradores por Sexo y Provinc'!D55+'Procuradores por Sexo y Provinc'!D62+'Procuradores por Sexo y Provinc'!D63+'Procuradores por Sexo y Provinc'!D57</f>
        <v>197</v>
      </c>
      <c r="E22" s="26">
        <f>'Procuradores por Sexo y Provinc'!E21+'Procuradores por Sexo y Provinc'!E26+'Procuradores por Sexo y Provinc'!E41+'Procuradores por Sexo y Provinc'!E49+'Procuradores por Sexo y Provinc'!E53+'Procuradores por Sexo y Provinc'!E55+'Procuradores por Sexo y Provinc'!E62+'Procuradores por Sexo y Provinc'!E63+'Procuradores por Sexo y Provinc'!E57</f>
        <v>391</v>
      </c>
      <c r="F22" s="26">
        <f>'Procuradores por Sexo y Provinc'!F21+'Procuradores por Sexo y Provinc'!F26+'Procuradores por Sexo y Provinc'!F41+'Procuradores por Sexo y Provinc'!F49+'Procuradores por Sexo y Provinc'!F53+'Procuradores por Sexo y Provinc'!F55+'Procuradores por Sexo y Provinc'!F62+'Procuradores por Sexo y Provinc'!F63+'Procuradores por Sexo y Provinc'!F57</f>
        <v>588</v>
      </c>
    </row>
    <row r="23" spans="3:6" ht="15.75" thickBot="1" x14ac:dyDescent="0.3">
      <c r="C23" s="24" t="s">
        <v>66</v>
      </c>
      <c r="D23" s="25">
        <f>'Procuradores por Sexo y Provinc'!D24+'Procuradores por Sexo y Provinc'!D34+'Procuradores por Sexo y Provinc'!D42+'Procuradores por Sexo y Provinc'!D58</f>
        <v>343</v>
      </c>
      <c r="E23" s="26">
        <f>'Procuradores por Sexo y Provinc'!E24+'Procuradores por Sexo y Provinc'!E34+'Procuradores por Sexo y Provinc'!E42+'Procuradores por Sexo y Provinc'!E58</f>
        <v>606</v>
      </c>
      <c r="F23" s="26">
        <f>'Procuradores por Sexo y Provinc'!F24+'Procuradores por Sexo y Provinc'!F34+'Procuradores por Sexo y Provinc'!F42+'Procuradores por Sexo y Provinc'!F58</f>
        <v>949</v>
      </c>
    </row>
    <row r="24" spans="3:6" ht="15.75" thickBot="1" x14ac:dyDescent="0.3">
      <c r="C24" s="24" t="s">
        <v>67</v>
      </c>
      <c r="D24" s="25">
        <f>'Procuradores por Sexo y Provinc'!D17+'Procuradores por Sexo y Provinc'!D30+'Procuradores por Sexo y Provinc'!D61</f>
        <v>322</v>
      </c>
      <c r="E24" s="26">
        <f>'Procuradores por Sexo y Provinc'!E17+'Procuradores por Sexo y Provinc'!E30+'Procuradores por Sexo y Provinc'!E61</f>
        <v>714</v>
      </c>
      <c r="F24" s="26">
        <f>'Procuradores por Sexo y Provinc'!F17+'Procuradores por Sexo y Provinc'!F30+'Procuradores por Sexo y Provinc'!F61</f>
        <v>1036</v>
      </c>
    </row>
    <row r="25" spans="3:6" ht="15.75" thickBot="1" x14ac:dyDescent="0.3">
      <c r="C25" s="24" t="s">
        <v>68</v>
      </c>
      <c r="D25" s="25">
        <f>'Procuradores por Sexo y Provinc'!D27+'Procuradores por Sexo y Provinc'!D22</f>
        <v>81</v>
      </c>
      <c r="E25" s="26">
        <f>'Procuradores por Sexo y Provinc'!E27+'Procuradores por Sexo y Provinc'!E22</f>
        <v>167</v>
      </c>
      <c r="F25" s="26">
        <f>'Procuradores por Sexo y Provinc'!F27+'Procuradores por Sexo y Provinc'!F22</f>
        <v>248</v>
      </c>
    </row>
    <row r="26" spans="3:6" ht="15.75" thickBot="1" x14ac:dyDescent="0.3">
      <c r="C26" s="24" t="s">
        <v>69</v>
      </c>
      <c r="D26" s="25">
        <f>'Procuradores por Sexo y Provinc'!D15+'Procuradores por Sexo y Provinc'!D43+'Procuradores por Sexo y Provinc'!D48+'Procuradores por Sexo y Provinc'!D51</f>
        <v>219</v>
      </c>
      <c r="E26" s="26">
        <f>'Procuradores por Sexo y Provinc'!E15+'Procuradores por Sexo y Provinc'!E43+'Procuradores por Sexo y Provinc'!E48+'Procuradores por Sexo y Provinc'!E51</f>
        <v>469</v>
      </c>
      <c r="F26" s="26">
        <f>'Procuradores por Sexo y Provinc'!F15+'Procuradores por Sexo y Provinc'!F43+'Procuradores por Sexo y Provinc'!F48+'Procuradores por Sexo y Provinc'!F51</f>
        <v>688</v>
      </c>
    </row>
    <row r="27" spans="3:6" ht="15.75" thickBot="1" x14ac:dyDescent="0.3">
      <c r="C27" s="24" t="s">
        <v>173</v>
      </c>
      <c r="D27" s="25">
        <f>'Procuradores por Sexo y Provinc'!D44</f>
        <v>543</v>
      </c>
      <c r="E27" s="26">
        <f>'Procuradores por Sexo y Provinc'!E44</f>
        <v>1011</v>
      </c>
      <c r="F27" s="26">
        <f>'Procuradores por Sexo y Provinc'!F44</f>
        <v>1554</v>
      </c>
    </row>
    <row r="28" spans="3:6" ht="15.75" thickBot="1" x14ac:dyDescent="0.3">
      <c r="C28" s="24" t="s">
        <v>170</v>
      </c>
      <c r="D28" s="25">
        <f>'Procuradores por Sexo y Provinc'!D46</f>
        <v>111</v>
      </c>
      <c r="E28" s="26">
        <f>'Procuradores por Sexo y Provinc'!E46</f>
        <v>180</v>
      </c>
      <c r="F28" s="26">
        <f>'Procuradores por Sexo y Provinc'!F46</f>
        <v>291</v>
      </c>
    </row>
    <row r="29" spans="3:6" ht="15.75" thickBot="1" x14ac:dyDescent="0.3">
      <c r="C29" s="24" t="s">
        <v>169</v>
      </c>
      <c r="D29" s="25">
        <f>'Procuradores por Sexo y Provinc'!D47</f>
        <v>32</v>
      </c>
      <c r="E29" s="26">
        <f>'Procuradores por Sexo y Provinc'!E47</f>
        <v>53</v>
      </c>
      <c r="F29" s="26">
        <f>'Procuradores por Sexo y Provinc'!F47</f>
        <v>85</v>
      </c>
    </row>
    <row r="30" spans="3:6" ht="15.75" thickBot="1" x14ac:dyDescent="0.3">
      <c r="C30" s="24" t="s">
        <v>70</v>
      </c>
      <c r="D30" s="25">
        <f>'Procuradores por Sexo y Provinc'!D19+'Procuradores por Sexo y Provinc'!D25+'Procuradores por Sexo y Provinc'!D37</f>
        <v>103</v>
      </c>
      <c r="E30" s="26">
        <f>'Procuradores por Sexo y Provinc'!E19+'Procuradores por Sexo y Provinc'!E25+'Procuradores por Sexo y Provinc'!E37</f>
        <v>233</v>
      </c>
      <c r="F30" s="26">
        <f>'Procuradores por Sexo y Provinc'!F19+'Procuradores por Sexo y Provinc'!F25+'Procuradores por Sexo y Provinc'!F37</f>
        <v>336</v>
      </c>
    </row>
    <row r="31" spans="3:6" ht="15.75" thickBot="1" x14ac:dyDescent="0.3">
      <c r="C31" s="24" t="s">
        <v>28</v>
      </c>
      <c r="D31" s="25">
        <f>'Procuradores por Sexo y Provinc'!D52</f>
        <v>13</v>
      </c>
      <c r="E31" s="26">
        <f>'Procuradores por Sexo y Provinc'!E52</f>
        <v>45</v>
      </c>
      <c r="F31" s="26">
        <f>'Procuradores por Sexo y Provinc'!F52</f>
        <v>58</v>
      </c>
    </row>
    <row r="32" spans="3:6" ht="15.75" thickBot="1" x14ac:dyDescent="0.3">
      <c r="C32" s="24" t="s">
        <v>53</v>
      </c>
      <c r="D32" s="25">
        <f>'Procuradores por Sexo y Provinc'!D65</f>
        <v>4</v>
      </c>
      <c r="E32" s="26">
        <f>'Procuradores por Sexo y Provinc'!E65</f>
        <v>8</v>
      </c>
      <c r="F32" s="26">
        <f>'Procuradores por Sexo y Provinc'!F65</f>
        <v>12</v>
      </c>
    </row>
    <row r="33" spans="3:6" ht="15.75" thickBot="1" x14ac:dyDescent="0.3">
      <c r="C33" s="24" t="s">
        <v>54</v>
      </c>
      <c r="D33" s="25">
        <f>'Procuradores por Sexo y Provinc'!D66</f>
        <v>2</v>
      </c>
      <c r="E33" s="26">
        <f>'Procuradores por Sexo y Provinc'!E66</f>
        <v>13</v>
      </c>
      <c r="F33" s="26">
        <f>'Procuradores por Sexo y Provinc'!F66</f>
        <v>15</v>
      </c>
    </row>
    <row r="34" spans="3:6" ht="34.5" customHeight="1" thickBot="1" x14ac:dyDescent="0.3">
      <c r="C34" s="29" t="s">
        <v>71</v>
      </c>
      <c r="D34" s="27">
        <f>SUM(D15:D33)</f>
        <v>3227</v>
      </c>
      <c r="E34" s="28">
        <f>SUM(E15:E33)</f>
        <v>6542</v>
      </c>
      <c r="F34" s="28">
        <f>SUM(F15:F33)</f>
        <v>9769</v>
      </c>
    </row>
    <row r="36" spans="3:6" x14ac:dyDescent="0.25">
      <c r="C36" s="22" t="s">
        <v>6</v>
      </c>
    </row>
    <row r="37" spans="3:6" x14ac:dyDescent="0.25">
      <c r="C37" s="22" t="s">
        <v>186</v>
      </c>
    </row>
    <row r="38" spans="3:6" x14ac:dyDescent="0.25">
      <c r="C38" s="22"/>
    </row>
  </sheetData>
  <sortState ref="C7:F25">
    <sortCondition ref="C6"/>
  </sortState>
  <pageMargins left="0.7" right="0.7" top="0.75" bottom="0.75" header="0.3" footer="0.3"/>
  <ignoredErrors>
    <ignoredError sqref="D34:F34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70"/>
  <sheetViews>
    <sheetView topLeftCell="A16" workbookViewId="0"/>
  </sheetViews>
  <sheetFormatPr baseColWidth="10" defaultRowHeight="15" x14ac:dyDescent="0.25"/>
  <cols>
    <col min="3" max="3" width="35.42578125" customWidth="1"/>
    <col min="4" max="6" width="21" customWidth="1"/>
    <col min="7" max="8" width="11.42578125" customWidth="1"/>
    <col min="9" max="9" width="14.5703125" customWidth="1"/>
  </cols>
  <sheetData>
    <row r="3" spans="3:9" x14ac:dyDescent="0.25">
      <c r="H3" s="32"/>
    </row>
    <row r="10" spans="3:9" ht="22.5" x14ac:dyDescent="0.25">
      <c r="C10" s="2"/>
      <c r="I10" s="6"/>
    </row>
    <row r="12" spans="3:9" ht="15.75" x14ac:dyDescent="0.25">
      <c r="C12" s="1"/>
    </row>
    <row r="14" spans="3:9" ht="33.75" customHeight="1" thickBot="1" x14ac:dyDescent="0.3">
      <c r="C14" s="21" t="s">
        <v>180</v>
      </c>
      <c r="D14" s="21" t="s">
        <v>73</v>
      </c>
      <c r="E14" s="21" t="s">
        <v>72</v>
      </c>
      <c r="F14" s="21" t="s">
        <v>71</v>
      </c>
    </row>
    <row r="15" spans="3:9" ht="15.75" thickBot="1" x14ac:dyDescent="0.3">
      <c r="C15" s="24" t="s">
        <v>59</v>
      </c>
      <c r="D15" s="25">
        <f>'Procuradores por Sexo y Colegio'!D15+'Procuradores por Sexo y Colegio'!D63</f>
        <v>89</v>
      </c>
      <c r="E15" s="26">
        <f>'Procuradores por Sexo y Colegio'!E15+'Procuradores por Sexo y Colegio'!E63</f>
        <v>185</v>
      </c>
      <c r="F15" s="26">
        <f>'Procuradores por Sexo y Colegio'!F15+'Procuradores por Sexo y Colegio'!F63</f>
        <v>274</v>
      </c>
    </row>
    <row r="16" spans="3:9" ht="15.75" thickBot="1" x14ac:dyDescent="0.3">
      <c r="C16" s="24" t="s">
        <v>9</v>
      </c>
      <c r="D16" s="25">
        <f>'Procuradores por Sexo y Colegio'!D16</f>
        <v>34</v>
      </c>
      <c r="E16" s="26">
        <f>'Procuradores por Sexo y Colegio'!E16</f>
        <v>58</v>
      </c>
      <c r="F16" s="26">
        <f>'Procuradores por Sexo y Colegio'!F16</f>
        <v>92</v>
      </c>
    </row>
    <row r="17" spans="3:6" ht="15.75" thickBot="1" x14ac:dyDescent="0.3">
      <c r="C17" s="24" t="s">
        <v>127</v>
      </c>
      <c r="D17" s="25">
        <f>'Procuradores por Sexo y Colegio'!D17+'Procuradores por Sexo y Colegio'!D35</f>
        <v>141</v>
      </c>
      <c r="E17" s="26">
        <f>'Procuradores por Sexo y Colegio'!E17+'Procuradores por Sexo y Colegio'!E35</f>
        <v>223</v>
      </c>
      <c r="F17" s="26">
        <f>'Procuradores por Sexo y Colegio'!F17+'Procuradores por Sexo y Colegio'!F35</f>
        <v>364</v>
      </c>
    </row>
    <row r="18" spans="3:6" ht="15.75" thickBot="1" x14ac:dyDescent="0.3">
      <c r="C18" s="24" t="s">
        <v>10</v>
      </c>
      <c r="D18" s="25">
        <f>'Procuradores por Sexo y Colegio'!D18</f>
        <v>46</v>
      </c>
      <c r="E18" s="26">
        <f>'Procuradores por Sexo y Colegio'!E18</f>
        <v>112</v>
      </c>
      <c r="F18" s="26">
        <f>'Procuradores por Sexo y Colegio'!F18</f>
        <v>158</v>
      </c>
    </row>
    <row r="19" spans="3:6" ht="15.75" thickBot="1" x14ac:dyDescent="0.3">
      <c r="C19" s="24" t="s">
        <v>8</v>
      </c>
      <c r="D19" s="25">
        <f>'Procuradores por Sexo y Colegio'!D20</f>
        <v>19</v>
      </c>
      <c r="E19" s="26">
        <f>'Procuradores por Sexo y Colegio'!E20</f>
        <v>22</v>
      </c>
      <c r="F19" s="26">
        <f>'Procuradores por Sexo y Colegio'!F20</f>
        <v>41</v>
      </c>
    </row>
    <row r="20" spans="3:6" ht="15.75" thickBot="1" x14ac:dyDescent="0.3">
      <c r="C20" s="24" t="s">
        <v>35</v>
      </c>
      <c r="D20" s="25">
        <f>'Procuradores por Sexo y Colegio'!D36+'Procuradores por Sexo y Colegio'!D57</f>
        <v>108</v>
      </c>
      <c r="E20" s="26">
        <f>'Procuradores por Sexo y Colegio'!E36+'Procuradores por Sexo y Colegio'!E57</f>
        <v>230</v>
      </c>
      <c r="F20" s="26">
        <f>'Procuradores por Sexo y Colegio'!F36+'Procuradores por Sexo y Colegio'!F57</f>
        <v>338</v>
      </c>
    </row>
    <row r="21" spans="3:6" ht="15.75" thickBot="1" x14ac:dyDescent="0.3">
      <c r="C21" s="24" t="s">
        <v>57</v>
      </c>
      <c r="D21" s="25">
        <f>'Procuradores por Sexo y Colegio'!D21</f>
        <v>12</v>
      </c>
      <c r="E21" s="26">
        <f>'Procuradores por Sexo y Colegio'!E21</f>
        <v>27</v>
      </c>
      <c r="F21" s="26">
        <f>'Procuradores por Sexo y Colegio'!F21</f>
        <v>39</v>
      </c>
    </row>
    <row r="22" spans="3:6" ht="15.75" thickBot="1" x14ac:dyDescent="0.3">
      <c r="C22" s="24" t="s">
        <v>11</v>
      </c>
      <c r="D22" s="25">
        <f>'Procuradores por Sexo y Colegio'!D22</f>
        <v>54</v>
      </c>
      <c r="E22" s="26">
        <f>'Procuradores por Sexo y Colegio'!E22</f>
        <v>94</v>
      </c>
      <c r="F22" s="26">
        <f>'Procuradores por Sexo y Colegio'!F22</f>
        <v>148</v>
      </c>
    </row>
    <row r="23" spans="3:6" ht="15.75" thickBot="1" x14ac:dyDescent="0.3">
      <c r="C23" s="24" t="s">
        <v>12</v>
      </c>
      <c r="D23" s="25">
        <f>'Procuradores por Sexo y Colegio'!D23</f>
        <v>60</v>
      </c>
      <c r="E23" s="26">
        <f>'Procuradores por Sexo y Colegio'!E23</f>
        <v>120</v>
      </c>
      <c r="F23" s="26">
        <f>'Procuradores por Sexo y Colegio'!F23</f>
        <v>180</v>
      </c>
    </row>
    <row r="24" spans="3:6" ht="15.75" thickBot="1" x14ac:dyDescent="0.3">
      <c r="C24" s="24" t="s">
        <v>13</v>
      </c>
      <c r="D24" s="25">
        <f>'Procuradores por Sexo y Colegio'!D24+'Procuradores por Sexo y Colegio'!D69+'Procuradores por Sexo y Colegio'!D52+'Procuradores por Sexo y Colegio'!D53</f>
        <v>271</v>
      </c>
      <c r="E24" s="26">
        <f>'Procuradores por Sexo y Colegio'!E24+'Procuradores por Sexo y Colegio'!E69+'Procuradores por Sexo y Colegio'!E52+'Procuradores por Sexo y Colegio'!E53</f>
        <v>436</v>
      </c>
      <c r="F24" s="26">
        <f>'Procuradores por Sexo y Colegio'!F24+'Procuradores por Sexo y Colegio'!F69+'Procuradores por Sexo y Colegio'!F52+'Procuradores por Sexo y Colegio'!F53</f>
        <v>707</v>
      </c>
    </row>
    <row r="25" spans="3:6" ht="15.75" thickBot="1" x14ac:dyDescent="0.3">
      <c r="C25" s="24" t="s">
        <v>50</v>
      </c>
      <c r="D25" s="25">
        <f>'Procuradores por Sexo y Colegio'!D25</f>
        <v>55</v>
      </c>
      <c r="E25" s="26">
        <f>'Procuradores por Sexo y Colegio'!E25</f>
        <v>153</v>
      </c>
      <c r="F25" s="26">
        <f>'Procuradores por Sexo y Colegio'!F25</f>
        <v>208</v>
      </c>
    </row>
    <row r="26" spans="3:6" ht="15.75" thickBot="1" x14ac:dyDescent="0.3">
      <c r="C26" s="24" t="s">
        <v>14</v>
      </c>
      <c r="D26" s="25">
        <f>'Procuradores por Sexo y Colegio'!D26</f>
        <v>26</v>
      </c>
      <c r="E26" s="26">
        <f>'Procuradores por Sexo y Colegio'!E26</f>
        <v>42</v>
      </c>
      <c r="F26" s="26">
        <f>'Procuradores por Sexo y Colegio'!F26</f>
        <v>68</v>
      </c>
    </row>
    <row r="27" spans="3:6" ht="15.75" thickBot="1" x14ac:dyDescent="0.3">
      <c r="C27" s="24" t="s">
        <v>58</v>
      </c>
      <c r="D27" s="25">
        <f>'Procuradores por Sexo y Colegio'!D27</f>
        <v>27</v>
      </c>
      <c r="E27" s="26">
        <f>'Procuradores por Sexo y Colegio'!E27</f>
        <v>73</v>
      </c>
      <c r="F27" s="26">
        <f>'Procuradores por Sexo y Colegio'!F27</f>
        <v>100</v>
      </c>
    </row>
    <row r="28" spans="3:6" ht="15.75" thickBot="1" x14ac:dyDescent="0.3">
      <c r="C28" s="24" t="s">
        <v>15</v>
      </c>
      <c r="D28" s="25">
        <f>'Procuradores por Sexo y Colegio'!D28+'Procuradores por Sexo y Colegio'!D44</f>
        <v>90</v>
      </c>
      <c r="E28" s="26">
        <f>'Procuradores por Sexo y Colegio'!E28+'Procuradores por Sexo y Colegio'!E44</f>
        <v>145</v>
      </c>
      <c r="F28" s="26">
        <f>'Procuradores por Sexo y Colegio'!F28+'Procuradores por Sexo y Colegio'!F44</f>
        <v>235</v>
      </c>
    </row>
    <row r="29" spans="3:6" ht="15.75" thickBot="1" x14ac:dyDescent="0.3">
      <c r="C29" s="24" t="s">
        <v>41</v>
      </c>
      <c r="D29" s="25">
        <f>'Procuradores por Sexo y Colegio'!D29</f>
        <v>51</v>
      </c>
      <c r="E29" s="26">
        <f>'Procuradores por Sexo y Colegio'!E29</f>
        <v>110</v>
      </c>
      <c r="F29" s="26">
        <f>'Procuradores por Sexo y Colegio'!F29</f>
        <v>161</v>
      </c>
    </row>
    <row r="30" spans="3:6" ht="15.75" thickBot="1" x14ac:dyDescent="0.3">
      <c r="C30" s="24" t="s">
        <v>16</v>
      </c>
      <c r="D30" s="25">
        <f>'Procuradores por Sexo y Colegio'!D31</f>
        <v>17</v>
      </c>
      <c r="E30" s="26">
        <f>'Procuradores por Sexo y Colegio'!E31</f>
        <v>96</v>
      </c>
      <c r="F30" s="26">
        <f>'Procuradores por Sexo y Colegio'!F31</f>
        <v>113</v>
      </c>
    </row>
    <row r="31" spans="3:6" ht="15.75" thickBot="1" x14ac:dyDescent="0.3">
      <c r="C31" s="24" t="s">
        <v>17</v>
      </c>
      <c r="D31" s="25">
        <f>'Procuradores por Sexo y Colegio'!D32+'Procuradores por Sexo y Colegio'!D73</f>
        <v>30</v>
      </c>
      <c r="E31" s="26">
        <f>'Procuradores por Sexo y Colegio'!E32+'Procuradores por Sexo y Colegio'!E73</f>
        <v>88</v>
      </c>
      <c r="F31" s="26">
        <f>'Procuradores por Sexo y Colegio'!F32+'Procuradores por Sexo y Colegio'!F73</f>
        <v>118</v>
      </c>
    </row>
    <row r="32" spans="3:6" ht="15.75" thickBot="1" x14ac:dyDescent="0.3">
      <c r="C32" s="24" t="s">
        <v>18</v>
      </c>
      <c r="D32" s="25">
        <f>'Procuradores por Sexo y Colegio'!D33</f>
        <v>60</v>
      </c>
      <c r="E32" s="26">
        <f>'Procuradores por Sexo y Colegio'!E33</f>
        <v>119</v>
      </c>
      <c r="F32" s="26">
        <f>'Procuradores por Sexo y Colegio'!F33</f>
        <v>179</v>
      </c>
    </row>
    <row r="33" spans="3:6" ht="15.75" thickBot="1" x14ac:dyDescent="0.3">
      <c r="C33" s="24" t="s">
        <v>19</v>
      </c>
      <c r="D33" s="25">
        <f>'Procuradores por Sexo y Colegio'!D34</f>
        <v>10</v>
      </c>
      <c r="E33" s="26">
        <f>'Procuradores por Sexo y Colegio'!E34</f>
        <v>39</v>
      </c>
      <c r="F33" s="26">
        <f>'Procuradores por Sexo y Colegio'!F34</f>
        <v>49</v>
      </c>
    </row>
    <row r="34" spans="3:6" ht="15.75" thickBot="1" x14ac:dyDescent="0.3">
      <c r="C34" s="24" t="s">
        <v>20</v>
      </c>
      <c r="D34" s="25">
        <f>'Procuradores por Sexo y Colegio'!D37</f>
        <v>17</v>
      </c>
      <c r="E34" s="26">
        <f>'Procuradores por Sexo y Colegio'!E37</f>
        <v>61</v>
      </c>
      <c r="F34" s="26">
        <f>'Procuradores por Sexo y Colegio'!F37</f>
        <v>78</v>
      </c>
    </row>
    <row r="35" spans="3:6" ht="15.75" thickBot="1" x14ac:dyDescent="0.3">
      <c r="C35" s="24" t="s">
        <v>21</v>
      </c>
      <c r="D35" s="25">
        <f>'Procuradores por Sexo y Colegio'!D38</f>
        <v>69</v>
      </c>
      <c r="E35" s="26">
        <f>'Procuradores por Sexo y Colegio'!E38</f>
        <v>212</v>
      </c>
      <c r="F35" s="26">
        <f>'Procuradores por Sexo y Colegio'!F38</f>
        <v>281</v>
      </c>
    </row>
    <row r="36" spans="3:6" ht="15.75" thickBot="1" x14ac:dyDescent="0.3">
      <c r="C36" s="24" t="s">
        <v>22</v>
      </c>
      <c r="D36" s="25">
        <f>'Procuradores por Sexo y Colegio'!D39</f>
        <v>21</v>
      </c>
      <c r="E36" s="26">
        <f>'Procuradores por Sexo y Colegio'!E39</f>
        <v>42</v>
      </c>
      <c r="F36" s="26">
        <f>'Procuradores por Sexo y Colegio'!F39</f>
        <v>63</v>
      </c>
    </row>
    <row r="37" spans="3:6" ht="15.75" thickBot="1" x14ac:dyDescent="0.3">
      <c r="C37" s="24" t="s">
        <v>179</v>
      </c>
      <c r="D37" s="25">
        <f>'Procuradores por Sexo y Colegio'!D40</f>
        <v>29</v>
      </c>
      <c r="E37" s="26">
        <f>'Procuradores por Sexo y Colegio'!E40</f>
        <v>58</v>
      </c>
      <c r="F37" s="26">
        <f>'Procuradores por Sexo y Colegio'!F40</f>
        <v>87</v>
      </c>
    </row>
    <row r="38" spans="3:6" ht="15.75" thickBot="1" x14ac:dyDescent="0.3">
      <c r="C38" s="24" t="s">
        <v>23</v>
      </c>
      <c r="D38" s="25">
        <f>'Procuradores por Sexo y Colegio'!D41</f>
        <v>37</v>
      </c>
      <c r="E38" s="26">
        <f>'Procuradores por Sexo y Colegio'!E41</f>
        <v>63</v>
      </c>
      <c r="F38" s="26">
        <f>'Procuradores por Sexo y Colegio'!F41</f>
        <v>100</v>
      </c>
    </row>
    <row r="39" spans="3:6" ht="15.75" thickBot="1" x14ac:dyDescent="0.3">
      <c r="C39" s="24" t="s">
        <v>24</v>
      </c>
      <c r="D39" s="25">
        <f>'Procuradores por Sexo y Colegio'!D42</f>
        <v>12</v>
      </c>
      <c r="E39" s="26">
        <f>'Procuradores por Sexo y Colegio'!E42</f>
        <v>31</v>
      </c>
      <c r="F39" s="26">
        <f>'Procuradores por Sexo y Colegio'!F42</f>
        <v>43</v>
      </c>
    </row>
    <row r="40" spans="3:6" ht="15.75" thickBot="1" x14ac:dyDescent="0.3">
      <c r="C40" s="24" t="s">
        <v>25</v>
      </c>
      <c r="D40" s="25">
        <f>'Procuradores por Sexo y Colegio'!D43</f>
        <v>49</v>
      </c>
      <c r="E40" s="26">
        <f>'Procuradores por Sexo y Colegio'!E43</f>
        <v>112</v>
      </c>
      <c r="F40" s="26">
        <f>'Procuradores por Sexo y Colegio'!F43</f>
        <v>161</v>
      </c>
    </row>
    <row r="41" spans="3:6" ht="15.75" thickBot="1" x14ac:dyDescent="0.3">
      <c r="C41" s="24" t="s">
        <v>26</v>
      </c>
      <c r="D41" s="25">
        <f>'Procuradores por Sexo y Colegio'!D46</f>
        <v>44</v>
      </c>
      <c r="E41" s="26">
        <f>'Procuradores por Sexo y Colegio'!E46</f>
        <v>85</v>
      </c>
      <c r="F41" s="26">
        <f>'Procuradores por Sexo y Colegio'!F46</f>
        <v>129</v>
      </c>
    </row>
    <row r="42" spans="3:6" ht="15.75" thickBot="1" x14ac:dyDescent="0.3">
      <c r="C42" s="24" t="s">
        <v>27</v>
      </c>
      <c r="D42" s="25">
        <f>'Procuradores por Sexo y Colegio'!D47</f>
        <v>14</v>
      </c>
      <c r="E42" s="26">
        <f>'Procuradores por Sexo y Colegio'!E47</f>
        <v>51</v>
      </c>
      <c r="F42" s="26">
        <f>'Procuradores por Sexo y Colegio'!F47</f>
        <v>65</v>
      </c>
    </row>
    <row r="43" spans="3:6" ht="15.75" thickBot="1" x14ac:dyDescent="0.3">
      <c r="C43" s="24" t="s">
        <v>29</v>
      </c>
      <c r="D43" s="25">
        <f>'Procuradores por Sexo y Colegio'!D49</f>
        <v>24</v>
      </c>
      <c r="E43" s="26">
        <f>'Procuradores por Sexo y Colegio'!E49</f>
        <v>54</v>
      </c>
      <c r="F43" s="26">
        <f>'Procuradores por Sexo y Colegio'!F49</f>
        <v>78</v>
      </c>
    </row>
    <row r="44" spans="3:6" ht="15.75" thickBot="1" x14ac:dyDescent="0.3">
      <c r="C44" s="24" t="s">
        <v>30</v>
      </c>
      <c r="D44" s="25">
        <f>'Procuradores por Sexo y Colegio'!D50</f>
        <v>543</v>
      </c>
      <c r="E44" s="26">
        <f>'Procuradores por Sexo y Colegio'!E50</f>
        <v>1011</v>
      </c>
      <c r="F44" s="26">
        <f>'Procuradores por Sexo y Colegio'!F50</f>
        <v>1554</v>
      </c>
    </row>
    <row r="45" spans="3:6" ht="15.75" thickBot="1" x14ac:dyDescent="0.3">
      <c r="C45" s="24" t="s">
        <v>31</v>
      </c>
      <c r="D45" s="25">
        <f>'Procuradores por Sexo y Colegio'!D19+'Procuradores por Sexo y Colegio'!D51</f>
        <v>146</v>
      </c>
      <c r="E45" s="26">
        <f>'Procuradores por Sexo y Colegio'!E19+'Procuradores por Sexo y Colegio'!E51</f>
        <v>264</v>
      </c>
      <c r="F45" s="26">
        <f>'Procuradores por Sexo y Colegio'!F19+'Procuradores por Sexo y Colegio'!F51</f>
        <v>410</v>
      </c>
    </row>
    <row r="46" spans="3:6" ht="15.75" thickBot="1" x14ac:dyDescent="0.3">
      <c r="C46" s="24" t="s">
        <v>32</v>
      </c>
      <c r="D46" s="25">
        <f>'Procuradores por Sexo y Colegio'!D30+'Procuradores por Sexo y Colegio'!D48+'Procuradores por Sexo y Colegio'!D77+'Procuradores por Sexo y Colegio'!D54</f>
        <v>111</v>
      </c>
      <c r="E46" s="26">
        <f>'Procuradores por Sexo y Colegio'!E30+'Procuradores por Sexo y Colegio'!E48+'Procuradores por Sexo y Colegio'!E77+'Procuradores por Sexo y Colegio'!E54</f>
        <v>180</v>
      </c>
      <c r="F46" s="26">
        <f>'Procuradores por Sexo y Colegio'!F30+'Procuradores por Sexo y Colegio'!F48+'Procuradores por Sexo y Colegio'!F77+'Procuradores por Sexo y Colegio'!F54</f>
        <v>291</v>
      </c>
    </row>
    <row r="47" spans="3:6" ht="15.75" thickBot="1" x14ac:dyDescent="0.3">
      <c r="C47" s="24" t="s">
        <v>33</v>
      </c>
      <c r="D47" s="25">
        <f>'Procuradores por Sexo y Colegio'!D55</f>
        <v>32</v>
      </c>
      <c r="E47" s="26">
        <f>'Procuradores por Sexo y Colegio'!E55</f>
        <v>53</v>
      </c>
      <c r="F47" s="26">
        <f>'Procuradores por Sexo y Colegio'!F55</f>
        <v>85</v>
      </c>
    </row>
    <row r="48" spans="3:6" ht="15.75" thickBot="1" x14ac:dyDescent="0.3">
      <c r="C48" s="24" t="s">
        <v>34</v>
      </c>
      <c r="D48" s="25">
        <f>'Procuradores por Sexo y Colegio'!D56</f>
        <v>27</v>
      </c>
      <c r="E48" s="26">
        <f>'Procuradores por Sexo y Colegio'!E56</f>
        <v>56</v>
      </c>
      <c r="F48" s="26">
        <f>'Procuradores por Sexo y Colegio'!F56</f>
        <v>83</v>
      </c>
    </row>
    <row r="49" spans="3:6" ht="15.75" thickBot="1" x14ac:dyDescent="0.3">
      <c r="C49" s="24" t="s">
        <v>36</v>
      </c>
      <c r="D49" s="25">
        <f>'Procuradores por Sexo y Colegio'!D58</f>
        <v>17</v>
      </c>
      <c r="E49" s="26">
        <f>'Procuradores por Sexo y Colegio'!E58</f>
        <v>24</v>
      </c>
      <c r="F49" s="26">
        <f>'Procuradores por Sexo y Colegio'!F58</f>
        <v>41</v>
      </c>
    </row>
    <row r="50" spans="3:6" ht="15.75" thickBot="1" x14ac:dyDescent="0.3">
      <c r="C50" s="24" t="s">
        <v>37</v>
      </c>
      <c r="D50" s="25">
        <f>'Procuradores por Sexo y Colegio'!D45</f>
        <v>98</v>
      </c>
      <c r="E50" s="26">
        <f>'Procuradores por Sexo y Colegio'!E45</f>
        <v>192</v>
      </c>
      <c r="F50" s="26">
        <f>'Procuradores por Sexo y Colegio'!F45</f>
        <v>290</v>
      </c>
    </row>
    <row r="51" spans="3:6" ht="15.75" thickBot="1" x14ac:dyDescent="0.3">
      <c r="C51" s="24" t="s">
        <v>38</v>
      </c>
      <c r="D51" s="25">
        <f>'Procuradores por Sexo y Colegio'!D59+'Procuradores por Sexo y Colegio'!D76</f>
        <v>79</v>
      </c>
      <c r="E51" s="26">
        <f>'Procuradores por Sexo y Colegio'!E59+'Procuradores por Sexo y Colegio'!E76</f>
        <v>174</v>
      </c>
      <c r="F51" s="26">
        <f>'Procuradores por Sexo y Colegio'!F59+'Procuradores por Sexo y Colegio'!F76</f>
        <v>253</v>
      </c>
    </row>
    <row r="52" spans="3:6" ht="15.75" thickBot="1" x14ac:dyDescent="0.3">
      <c r="C52" s="24" t="s">
        <v>28</v>
      </c>
      <c r="D52" s="25">
        <f>'Procuradores por Sexo y Colegio'!D61</f>
        <v>13</v>
      </c>
      <c r="E52" s="26">
        <f>'Procuradores por Sexo y Colegio'!E61</f>
        <v>45</v>
      </c>
      <c r="F52" s="26">
        <f>'Procuradores por Sexo y Colegio'!F61</f>
        <v>58</v>
      </c>
    </row>
    <row r="53" spans="3:6" ht="15.75" thickBot="1" x14ac:dyDescent="0.3">
      <c r="C53" s="24" t="s">
        <v>39</v>
      </c>
      <c r="D53" s="25">
        <f>'Procuradores por Sexo y Colegio'!D62</f>
        <v>21</v>
      </c>
      <c r="E53" s="26">
        <f>'Procuradores por Sexo y Colegio'!E62</f>
        <v>72</v>
      </c>
      <c r="F53" s="26">
        <f>'Procuradores por Sexo y Colegio'!F62</f>
        <v>93</v>
      </c>
    </row>
    <row r="54" spans="3:6" ht="15.75" thickBot="1" x14ac:dyDescent="0.3">
      <c r="C54" s="24" t="s">
        <v>40</v>
      </c>
      <c r="D54" s="25">
        <f>'Procuradores por Sexo y Colegio'!D68</f>
        <v>44</v>
      </c>
      <c r="E54" s="26">
        <f>'Procuradores por Sexo y Colegio'!E68</f>
        <v>160</v>
      </c>
      <c r="F54" s="26">
        <f>'Procuradores por Sexo y Colegio'!F68</f>
        <v>204</v>
      </c>
    </row>
    <row r="55" spans="3:6" ht="15.75" thickBot="1" x14ac:dyDescent="0.3">
      <c r="C55" s="24" t="s">
        <v>42</v>
      </c>
      <c r="D55" s="25">
        <f>'Procuradores por Sexo y Colegio'!D64</f>
        <v>8</v>
      </c>
      <c r="E55" s="26">
        <f>'Procuradores por Sexo y Colegio'!E64</f>
        <v>26</v>
      </c>
      <c r="F55" s="26">
        <f>'Procuradores por Sexo y Colegio'!F64</f>
        <v>34</v>
      </c>
    </row>
    <row r="56" spans="3:6" ht="15.75" thickBot="1" x14ac:dyDescent="0.3">
      <c r="C56" s="24" t="s">
        <v>43</v>
      </c>
      <c r="D56" s="25">
        <f>'Procuradores por Sexo y Colegio'!D65</f>
        <v>176</v>
      </c>
      <c r="E56" s="26">
        <f>'Procuradores por Sexo y Colegio'!E65</f>
        <v>285</v>
      </c>
      <c r="F56" s="26">
        <f>'Procuradores por Sexo y Colegio'!F65</f>
        <v>461</v>
      </c>
    </row>
    <row r="57" spans="3:6" ht="15.75" thickBot="1" x14ac:dyDescent="0.3">
      <c r="C57" s="24" t="s">
        <v>44</v>
      </c>
      <c r="D57" s="25">
        <f>'Procuradores por Sexo y Colegio'!D66</f>
        <v>4</v>
      </c>
      <c r="E57" s="26">
        <f>'Procuradores por Sexo y Colegio'!E66</f>
        <v>14</v>
      </c>
      <c r="F57" s="26">
        <f>'Procuradores por Sexo y Colegio'!F66</f>
        <v>18</v>
      </c>
    </row>
    <row r="58" spans="3:6" ht="15.75" thickBot="1" x14ac:dyDescent="0.3">
      <c r="C58" s="24" t="s">
        <v>45</v>
      </c>
      <c r="D58" s="25">
        <f>'Procuradores por Sexo y Colegio'!D67+'Procuradores por Sexo y Colegio'!D72+'Procuradores por Sexo y Colegio'!D60</f>
        <v>41</v>
      </c>
      <c r="E58" s="26">
        <f>'Procuradores por Sexo y Colegio'!E67+'Procuradores por Sexo y Colegio'!E72+'Procuradores por Sexo y Colegio'!E60</f>
        <v>58</v>
      </c>
      <c r="F58" s="26">
        <f>'Procuradores por Sexo y Colegio'!F67+'Procuradores por Sexo y Colegio'!F72+'Procuradores por Sexo y Colegio'!F60</f>
        <v>99</v>
      </c>
    </row>
    <row r="59" spans="3:6" ht="15.75" thickBot="1" x14ac:dyDescent="0.3">
      <c r="C59" s="24" t="s">
        <v>46</v>
      </c>
      <c r="D59" s="25">
        <f>'Procuradores por Sexo y Colegio'!D70</f>
        <v>5</v>
      </c>
      <c r="E59" s="26">
        <f>'Procuradores por Sexo y Colegio'!E70</f>
        <v>15</v>
      </c>
      <c r="F59" s="26">
        <f>'Procuradores por Sexo y Colegio'!F70</f>
        <v>20</v>
      </c>
    </row>
    <row r="60" spans="3:6" ht="15.75" thickBot="1" x14ac:dyDescent="0.3">
      <c r="C60" s="24" t="s">
        <v>47</v>
      </c>
      <c r="D60" s="25">
        <f>'Procuradores por Sexo y Colegio'!D71</f>
        <v>36</v>
      </c>
      <c r="E60" s="26">
        <f>'Procuradores por Sexo y Colegio'!E71</f>
        <v>89</v>
      </c>
      <c r="F60" s="26">
        <f>'Procuradores por Sexo y Colegio'!F71</f>
        <v>125</v>
      </c>
    </row>
    <row r="61" spans="3:6" ht="15.75" thickBot="1" x14ac:dyDescent="0.3">
      <c r="C61" s="24" t="s">
        <v>174</v>
      </c>
      <c r="D61" s="25">
        <f>'Procuradores por Sexo y Colegio'!D74</f>
        <v>164</v>
      </c>
      <c r="E61" s="26">
        <f>'Procuradores por Sexo y Colegio'!E74</f>
        <v>395</v>
      </c>
      <c r="F61" s="26">
        <f>'Procuradores por Sexo y Colegio'!F74</f>
        <v>559</v>
      </c>
    </row>
    <row r="62" spans="3:6" ht="15.75" thickBot="1" x14ac:dyDescent="0.3">
      <c r="C62" s="24" t="s">
        <v>49</v>
      </c>
      <c r="D62" s="25">
        <f>'Procuradores por Sexo y Colegio'!D75</f>
        <v>47</v>
      </c>
      <c r="E62" s="26">
        <f>'Procuradores por Sexo y Colegio'!E75</f>
        <v>77</v>
      </c>
      <c r="F62" s="26">
        <f>'Procuradores por Sexo y Colegio'!F75</f>
        <v>124</v>
      </c>
    </row>
    <row r="63" spans="3:6" ht="15.75" thickBot="1" x14ac:dyDescent="0.3">
      <c r="C63" s="24" t="s">
        <v>51</v>
      </c>
      <c r="D63" s="25">
        <f>'Procuradores por Sexo y Colegio'!D78</f>
        <v>18</v>
      </c>
      <c r="E63" s="26">
        <f>'Procuradores por Sexo y Colegio'!E78</f>
        <v>24</v>
      </c>
      <c r="F63" s="26">
        <f>'Procuradores por Sexo y Colegio'!F78</f>
        <v>42</v>
      </c>
    </row>
    <row r="64" spans="3:6" ht="15.75" thickBot="1" x14ac:dyDescent="0.3">
      <c r="C64" s="24" t="s">
        <v>52</v>
      </c>
      <c r="D64" s="25">
        <f>'Procuradores por Sexo y Colegio'!D79</f>
        <v>75</v>
      </c>
      <c r="E64" s="26">
        <f>'Procuradores por Sexo y Colegio'!E79</f>
        <v>166</v>
      </c>
      <c r="F64" s="26">
        <f>'Procuradores por Sexo y Colegio'!F79</f>
        <v>241</v>
      </c>
    </row>
    <row r="65" spans="3:6" ht="15.75" thickBot="1" x14ac:dyDescent="0.3">
      <c r="C65" s="24" t="s">
        <v>53</v>
      </c>
      <c r="D65" s="25">
        <f>'Procuradores por Sexo y Colegio'!D80</f>
        <v>4</v>
      </c>
      <c r="E65" s="26">
        <f>'Procuradores por Sexo y Colegio'!E80</f>
        <v>8</v>
      </c>
      <c r="F65" s="26">
        <f>'Procuradores por Sexo y Colegio'!F80</f>
        <v>12</v>
      </c>
    </row>
    <row r="66" spans="3:6" ht="15.75" thickBot="1" x14ac:dyDescent="0.3">
      <c r="C66" s="24" t="s">
        <v>54</v>
      </c>
      <c r="D66" s="25">
        <f>'Procuradores por Sexo y Colegio'!D81</f>
        <v>2</v>
      </c>
      <c r="E66" s="26">
        <f>'Procuradores por Sexo y Colegio'!E81</f>
        <v>13</v>
      </c>
      <c r="F66" s="26">
        <f>'Procuradores por Sexo y Colegio'!F81</f>
        <v>15</v>
      </c>
    </row>
    <row r="67" spans="3:6" ht="33.75" customHeight="1" thickBot="1" x14ac:dyDescent="0.3">
      <c r="C67" s="29" t="s">
        <v>55</v>
      </c>
      <c r="D67" s="27">
        <f>SUM(D15:D66)</f>
        <v>3227</v>
      </c>
      <c r="E67" s="28">
        <f t="shared" ref="E67:F67" si="0">SUM(E15:E66)</f>
        <v>6542</v>
      </c>
      <c r="F67" s="28">
        <f t="shared" si="0"/>
        <v>9769</v>
      </c>
    </row>
    <row r="69" spans="3:6" x14ac:dyDescent="0.25">
      <c r="C69" s="22" t="s">
        <v>6</v>
      </c>
    </row>
    <row r="70" spans="3:6" x14ac:dyDescent="0.25">
      <c r="C70" s="22" t="s">
        <v>186</v>
      </c>
    </row>
  </sheetData>
  <sortState ref="C8:F59">
    <sortCondition ref="C7"/>
  </sortState>
  <pageMargins left="0.7" right="0.7" top="0.75" bottom="0.75" header="0.3" footer="0.3"/>
  <ignoredErrors>
    <ignoredError sqref="D67:F67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I85"/>
  <sheetViews>
    <sheetView zoomScaleNormal="100" workbookViewId="0"/>
  </sheetViews>
  <sheetFormatPr baseColWidth="10" defaultRowHeight="15" x14ac:dyDescent="0.25"/>
  <cols>
    <col min="3" max="3" width="39.28515625" customWidth="1"/>
    <col min="4" max="6" width="21.140625" customWidth="1"/>
    <col min="7" max="8" width="11.42578125" customWidth="1"/>
    <col min="9" max="9" width="13" customWidth="1"/>
  </cols>
  <sheetData>
    <row r="10" spans="3:9" ht="24" customHeight="1" x14ac:dyDescent="0.25">
      <c r="C10" s="2"/>
      <c r="I10" s="11"/>
    </row>
    <row r="12" spans="3:9" ht="15.75" x14ac:dyDescent="0.25">
      <c r="C12" s="1"/>
    </row>
    <row r="14" spans="3:9" ht="32.25" customHeight="1" thickBot="1" x14ac:dyDescent="0.3">
      <c r="C14" s="21" t="s">
        <v>125</v>
      </c>
      <c r="D14" s="21" t="s">
        <v>73</v>
      </c>
      <c r="E14" s="21" t="s">
        <v>72</v>
      </c>
      <c r="F14" s="21" t="s">
        <v>71</v>
      </c>
    </row>
    <row r="15" spans="3:9" ht="15.75" thickBot="1" x14ac:dyDescent="0.3">
      <c r="C15" s="24" t="s">
        <v>59</v>
      </c>
      <c r="D15" s="25">
        <v>60</v>
      </c>
      <c r="E15" s="26">
        <v>119</v>
      </c>
      <c r="F15" s="26">
        <f>SUM(D15:E15)</f>
        <v>179</v>
      </c>
    </row>
    <row r="16" spans="3:9" ht="15.75" thickBot="1" x14ac:dyDescent="0.3">
      <c r="C16" s="24" t="s">
        <v>9</v>
      </c>
      <c r="D16" s="25">
        <v>34</v>
      </c>
      <c r="E16" s="26">
        <v>58</v>
      </c>
      <c r="F16" s="26">
        <f t="shared" ref="F16:F77" si="0">SUM(D16:E16)</f>
        <v>92</v>
      </c>
    </row>
    <row r="17" spans="3:6" ht="15.75" thickBot="1" x14ac:dyDescent="0.3">
      <c r="C17" s="24" t="s">
        <v>77</v>
      </c>
      <c r="D17" s="25">
        <v>113</v>
      </c>
      <c r="E17" s="26">
        <v>182</v>
      </c>
      <c r="F17" s="26">
        <f t="shared" si="0"/>
        <v>295</v>
      </c>
    </row>
    <row r="18" spans="3:6" ht="15.75" thickBot="1" x14ac:dyDescent="0.3">
      <c r="C18" s="24" t="s">
        <v>10</v>
      </c>
      <c r="D18" s="25">
        <v>46</v>
      </c>
      <c r="E18" s="26">
        <v>112</v>
      </c>
      <c r="F18" s="26">
        <f t="shared" si="0"/>
        <v>158</v>
      </c>
    </row>
    <row r="19" spans="3:6" ht="15.75" thickBot="1" x14ac:dyDescent="0.3">
      <c r="C19" s="24" t="s">
        <v>78</v>
      </c>
      <c r="D19" s="25">
        <v>8</v>
      </c>
      <c r="E19" s="26">
        <v>13</v>
      </c>
      <c r="F19" s="26">
        <f t="shared" si="0"/>
        <v>21</v>
      </c>
    </row>
    <row r="20" spans="3:6" ht="15.75" thickBot="1" x14ac:dyDescent="0.3">
      <c r="C20" s="24" t="s">
        <v>8</v>
      </c>
      <c r="D20" s="25">
        <v>19</v>
      </c>
      <c r="E20" s="26">
        <v>22</v>
      </c>
      <c r="F20" s="26">
        <f t="shared" si="0"/>
        <v>41</v>
      </c>
    </row>
    <row r="21" spans="3:6" ht="15.75" thickBot="1" x14ac:dyDescent="0.3">
      <c r="C21" s="24" t="s">
        <v>57</v>
      </c>
      <c r="D21" s="25">
        <v>12</v>
      </c>
      <c r="E21" s="26">
        <v>27</v>
      </c>
      <c r="F21" s="26">
        <f t="shared" si="0"/>
        <v>39</v>
      </c>
    </row>
    <row r="22" spans="3:6" ht="15.75" thickBot="1" x14ac:dyDescent="0.3">
      <c r="C22" s="24" t="s">
        <v>11</v>
      </c>
      <c r="D22" s="25">
        <v>54</v>
      </c>
      <c r="E22" s="26">
        <v>94</v>
      </c>
      <c r="F22" s="26">
        <f t="shared" si="0"/>
        <v>148</v>
      </c>
    </row>
    <row r="23" spans="3:6" ht="15.75" thickBot="1" x14ac:dyDescent="0.3">
      <c r="C23" s="24" t="s">
        <v>12</v>
      </c>
      <c r="D23" s="25">
        <v>60</v>
      </c>
      <c r="E23" s="26">
        <v>120</v>
      </c>
      <c r="F23" s="26">
        <f t="shared" si="0"/>
        <v>180</v>
      </c>
    </row>
    <row r="24" spans="3:6" ht="15.75" thickBot="1" x14ac:dyDescent="0.3">
      <c r="C24" s="24" t="s">
        <v>13</v>
      </c>
      <c r="D24" s="25">
        <v>227</v>
      </c>
      <c r="E24" s="26">
        <v>339</v>
      </c>
      <c r="F24" s="26">
        <f t="shared" si="0"/>
        <v>566</v>
      </c>
    </row>
    <row r="25" spans="3:6" ht="15.75" thickBot="1" x14ac:dyDescent="0.3">
      <c r="C25" s="24" t="s">
        <v>50</v>
      </c>
      <c r="D25" s="25">
        <v>55</v>
      </c>
      <c r="E25" s="26">
        <v>153</v>
      </c>
      <c r="F25" s="26">
        <f t="shared" si="0"/>
        <v>208</v>
      </c>
    </row>
    <row r="26" spans="3:6" ht="15.75" thickBot="1" x14ac:dyDescent="0.3">
      <c r="C26" s="24" t="s">
        <v>14</v>
      </c>
      <c r="D26" s="25">
        <v>26</v>
      </c>
      <c r="E26" s="26">
        <v>42</v>
      </c>
      <c r="F26" s="26">
        <f t="shared" si="0"/>
        <v>68</v>
      </c>
    </row>
    <row r="27" spans="3:6" ht="15.75" thickBot="1" x14ac:dyDescent="0.3">
      <c r="C27" s="24" t="s">
        <v>58</v>
      </c>
      <c r="D27" s="25">
        <v>27</v>
      </c>
      <c r="E27" s="26">
        <v>73</v>
      </c>
      <c r="F27" s="26">
        <f t="shared" si="0"/>
        <v>100</v>
      </c>
    </row>
    <row r="28" spans="3:6" ht="15.75" thickBot="1" x14ac:dyDescent="0.3">
      <c r="C28" s="24" t="s">
        <v>15</v>
      </c>
      <c r="D28" s="25">
        <v>52</v>
      </c>
      <c r="E28" s="26">
        <v>87</v>
      </c>
      <c r="F28" s="26">
        <f t="shared" si="0"/>
        <v>139</v>
      </c>
    </row>
    <row r="29" spans="3:6" ht="15.75" thickBot="1" x14ac:dyDescent="0.3">
      <c r="C29" s="24" t="s">
        <v>41</v>
      </c>
      <c r="D29" s="25">
        <v>51</v>
      </c>
      <c r="E29" s="26">
        <v>110</v>
      </c>
      <c r="F29" s="26">
        <f t="shared" si="0"/>
        <v>161</v>
      </c>
    </row>
    <row r="30" spans="3:6" ht="15.75" thickBot="1" x14ac:dyDescent="0.3">
      <c r="C30" s="24" t="s">
        <v>79</v>
      </c>
      <c r="D30" s="25">
        <v>19</v>
      </c>
      <c r="E30" s="26">
        <v>17</v>
      </c>
      <c r="F30" s="26">
        <f t="shared" si="0"/>
        <v>36</v>
      </c>
    </row>
    <row r="31" spans="3:6" ht="15.75" thickBot="1" x14ac:dyDescent="0.3">
      <c r="C31" s="24" t="s">
        <v>16</v>
      </c>
      <c r="D31" s="25">
        <v>17</v>
      </c>
      <c r="E31" s="26">
        <v>96</v>
      </c>
      <c r="F31" s="26">
        <f t="shared" si="0"/>
        <v>113</v>
      </c>
    </row>
    <row r="32" spans="3:6" ht="15.75" thickBot="1" x14ac:dyDescent="0.3">
      <c r="C32" s="24" t="s">
        <v>17</v>
      </c>
      <c r="D32" s="25">
        <v>17</v>
      </c>
      <c r="E32" s="26">
        <v>55</v>
      </c>
      <c r="F32" s="26">
        <f t="shared" si="0"/>
        <v>72</v>
      </c>
    </row>
    <row r="33" spans="3:6" ht="15.75" thickBot="1" x14ac:dyDescent="0.3">
      <c r="C33" s="24" t="s">
        <v>18</v>
      </c>
      <c r="D33" s="25">
        <v>60</v>
      </c>
      <c r="E33" s="26">
        <v>119</v>
      </c>
      <c r="F33" s="26">
        <f t="shared" si="0"/>
        <v>179</v>
      </c>
    </row>
    <row r="34" spans="3:6" ht="15.75" thickBot="1" x14ac:dyDescent="0.3">
      <c r="C34" s="24" t="s">
        <v>19</v>
      </c>
      <c r="D34" s="25">
        <v>10</v>
      </c>
      <c r="E34" s="26">
        <v>39</v>
      </c>
      <c r="F34" s="26">
        <f t="shared" si="0"/>
        <v>49</v>
      </c>
    </row>
    <row r="35" spans="3:6" ht="15.75" thickBot="1" x14ac:dyDescent="0.3">
      <c r="C35" s="24" t="s">
        <v>80</v>
      </c>
      <c r="D35" s="25">
        <v>28</v>
      </c>
      <c r="E35" s="26">
        <v>41</v>
      </c>
      <c r="F35" s="26">
        <f t="shared" si="0"/>
        <v>69</v>
      </c>
    </row>
    <row r="36" spans="3:6" ht="15.75" thickBot="1" x14ac:dyDescent="0.3">
      <c r="C36" s="24" t="s">
        <v>81</v>
      </c>
      <c r="D36" s="25">
        <v>30</v>
      </c>
      <c r="E36" s="26">
        <v>57</v>
      </c>
      <c r="F36" s="26">
        <f t="shared" si="0"/>
        <v>87</v>
      </c>
    </row>
    <row r="37" spans="3:6" ht="15.75" thickBot="1" x14ac:dyDescent="0.3">
      <c r="C37" s="24" t="s">
        <v>20</v>
      </c>
      <c r="D37" s="25">
        <v>17</v>
      </c>
      <c r="E37" s="26">
        <v>61</v>
      </c>
      <c r="F37" s="26">
        <f t="shared" si="0"/>
        <v>78</v>
      </c>
    </row>
    <row r="38" spans="3:6" ht="15.75" thickBot="1" x14ac:dyDescent="0.3">
      <c r="C38" s="24" t="s">
        <v>21</v>
      </c>
      <c r="D38" s="25">
        <v>69</v>
      </c>
      <c r="E38" s="26">
        <v>212</v>
      </c>
      <c r="F38" s="26">
        <f t="shared" si="0"/>
        <v>281</v>
      </c>
    </row>
    <row r="39" spans="3:6" ht="15.75" thickBot="1" x14ac:dyDescent="0.3">
      <c r="C39" s="24" t="s">
        <v>22</v>
      </c>
      <c r="D39" s="25">
        <v>21</v>
      </c>
      <c r="E39" s="26">
        <v>42</v>
      </c>
      <c r="F39" s="26">
        <f t="shared" si="0"/>
        <v>63</v>
      </c>
    </row>
    <row r="40" spans="3:6" ht="15.75" thickBot="1" x14ac:dyDescent="0.3">
      <c r="C40" s="24" t="s">
        <v>179</v>
      </c>
      <c r="D40" s="25">
        <v>29</v>
      </c>
      <c r="E40" s="26">
        <v>58</v>
      </c>
      <c r="F40" s="26">
        <f t="shared" si="0"/>
        <v>87</v>
      </c>
    </row>
    <row r="41" spans="3:6" ht="15.75" thickBot="1" x14ac:dyDescent="0.3">
      <c r="C41" s="24" t="s">
        <v>23</v>
      </c>
      <c r="D41" s="25">
        <v>37</v>
      </c>
      <c r="E41" s="26">
        <v>63</v>
      </c>
      <c r="F41" s="26">
        <f t="shared" si="0"/>
        <v>100</v>
      </c>
    </row>
    <row r="42" spans="3:6" ht="15.75" thickBot="1" x14ac:dyDescent="0.3">
      <c r="C42" s="24" t="s">
        <v>24</v>
      </c>
      <c r="D42" s="25">
        <v>12</v>
      </c>
      <c r="E42" s="26">
        <v>31</v>
      </c>
      <c r="F42" s="26">
        <f t="shared" si="0"/>
        <v>43</v>
      </c>
    </row>
    <row r="43" spans="3:6" ht="15.75" thickBot="1" x14ac:dyDescent="0.3">
      <c r="C43" s="24" t="s">
        <v>25</v>
      </c>
      <c r="D43" s="25">
        <v>49</v>
      </c>
      <c r="E43" s="26">
        <v>112</v>
      </c>
      <c r="F43" s="26">
        <f t="shared" si="0"/>
        <v>161</v>
      </c>
    </row>
    <row r="44" spans="3:6" ht="15.75" thickBot="1" x14ac:dyDescent="0.3">
      <c r="C44" s="24" t="s">
        <v>82</v>
      </c>
      <c r="D44" s="25">
        <v>38</v>
      </c>
      <c r="E44" s="26">
        <v>58</v>
      </c>
      <c r="F44" s="26">
        <f t="shared" si="0"/>
        <v>96</v>
      </c>
    </row>
    <row r="45" spans="3:6" ht="15.75" thickBot="1" x14ac:dyDescent="0.3">
      <c r="C45" s="24" t="s">
        <v>83</v>
      </c>
      <c r="D45" s="25">
        <v>98</v>
      </c>
      <c r="E45" s="26">
        <v>192</v>
      </c>
      <c r="F45" s="26">
        <f t="shared" si="0"/>
        <v>290</v>
      </c>
    </row>
    <row r="46" spans="3:6" ht="15.75" thickBot="1" x14ac:dyDescent="0.3">
      <c r="C46" s="24" t="s">
        <v>26</v>
      </c>
      <c r="D46" s="25">
        <v>44</v>
      </c>
      <c r="E46" s="26">
        <v>85</v>
      </c>
      <c r="F46" s="26">
        <f t="shared" si="0"/>
        <v>129</v>
      </c>
    </row>
    <row r="47" spans="3:6" ht="15.75" thickBot="1" x14ac:dyDescent="0.3">
      <c r="C47" s="24" t="s">
        <v>27</v>
      </c>
      <c r="D47" s="25">
        <v>14</v>
      </c>
      <c r="E47" s="26">
        <v>51</v>
      </c>
      <c r="F47" s="26">
        <f t="shared" si="0"/>
        <v>65</v>
      </c>
    </row>
    <row r="48" spans="3:6" ht="15.75" thickBot="1" x14ac:dyDescent="0.3">
      <c r="C48" s="24" t="s">
        <v>84</v>
      </c>
      <c r="D48" s="25">
        <v>11</v>
      </c>
      <c r="E48" s="26">
        <v>6</v>
      </c>
      <c r="F48" s="26">
        <f t="shared" si="0"/>
        <v>17</v>
      </c>
    </row>
    <row r="49" spans="3:6" ht="15.75" thickBot="1" x14ac:dyDescent="0.3">
      <c r="C49" s="24" t="s">
        <v>29</v>
      </c>
      <c r="D49" s="25">
        <v>24</v>
      </c>
      <c r="E49" s="26">
        <v>54</v>
      </c>
      <c r="F49" s="26">
        <f t="shared" si="0"/>
        <v>78</v>
      </c>
    </row>
    <row r="50" spans="3:6" ht="15.75" thickBot="1" x14ac:dyDescent="0.3">
      <c r="C50" s="24" t="s">
        <v>30</v>
      </c>
      <c r="D50" s="25">
        <v>543</v>
      </c>
      <c r="E50" s="26">
        <v>1011</v>
      </c>
      <c r="F50" s="26">
        <f t="shared" si="0"/>
        <v>1554</v>
      </c>
    </row>
    <row r="51" spans="3:6" ht="15.75" thickBot="1" x14ac:dyDescent="0.3">
      <c r="C51" s="24" t="s">
        <v>85</v>
      </c>
      <c r="D51" s="25">
        <v>138</v>
      </c>
      <c r="E51" s="26">
        <v>251</v>
      </c>
      <c r="F51" s="26">
        <f t="shared" si="0"/>
        <v>389</v>
      </c>
    </row>
    <row r="52" spans="3:6" ht="15.75" thickBot="1" x14ac:dyDescent="0.3">
      <c r="C52" s="24" t="s">
        <v>86</v>
      </c>
      <c r="D52" s="25">
        <v>7</v>
      </c>
      <c r="E52" s="26">
        <v>26</v>
      </c>
      <c r="F52" s="26">
        <f t="shared" si="0"/>
        <v>33</v>
      </c>
    </row>
    <row r="53" spans="3:6" ht="15.75" thickBot="1" x14ac:dyDescent="0.3">
      <c r="C53" s="24" t="s">
        <v>87</v>
      </c>
      <c r="D53" s="25">
        <v>19</v>
      </c>
      <c r="E53" s="26">
        <v>39</v>
      </c>
      <c r="F53" s="26">
        <f t="shared" si="0"/>
        <v>58</v>
      </c>
    </row>
    <row r="54" spans="3:6" ht="15.75" thickBot="1" x14ac:dyDescent="0.3">
      <c r="C54" s="24" t="s">
        <v>32</v>
      </c>
      <c r="D54" s="25">
        <v>79</v>
      </c>
      <c r="E54" s="26">
        <v>151</v>
      </c>
      <c r="F54" s="26">
        <f t="shared" si="0"/>
        <v>230</v>
      </c>
    </row>
    <row r="55" spans="3:6" ht="15.75" thickBot="1" x14ac:dyDescent="0.3">
      <c r="C55" s="24" t="s">
        <v>33</v>
      </c>
      <c r="D55" s="25">
        <v>32</v>
      </c>
      <c r="E55" s="26">
        <v>53</v>
      </c>
      <c r="F55" s="26">
        <f t="shared" si="0"/>
        <v>85</v>
      </c>
    </row>
    <row r="56" spans="3:6" ht="15.75" thickBot="1" x14ac:dyDescent="0.3">
      <c r="C56" s="24" t="s">
        <v>34</v>
      </c>
      <c r="D56" s="25">
        <v>27</v>
      </c>
      <c r="E56" s="26">
        <v>56</v>
      </c>
      <c r="F56" s="26">
        <f t="shared" si="0"/>
        <v>83</v>
      </c>
    </row>
    <row r="57" spans="3:6" ht="15.75" thickBot="1" x14ac:dyDescent="0.3">
      <c r="C57" s="24" t="s">
        <v>88</v>
      </c>
      <c r="D57" s="25">
        <v>78</v>
      </c>
      <c r="E57" s="26">
        <v>173</v>
      </c>
      <c r="F57" s="26">
        <f t="shared" si="0"/>
        <v>251</v>
      </c>
    </row>
    <row r="58" spans="3:6" ht="15.75" thickBot="1" x14ac:dyDescent="0.3">
      <c r="C58" s="24" t="s">
        <v>36</v>
      </c>
      <c r="D58" s="25">
        <v>17</v>
      </c>
      <c r="E58" s="26">
        <v>24</v>
      </c>
      <c r="F58" s="26">
        <f t="shared" si="0"/>
        <v>41</v>
      </c>
    </row>
    <row r="59" spans="3:6" ht="15.75" thickBot="1" x14ac:dyDescent="0.3">
      <c r="C59" s="24" t="s">
        <v>38</v>
      </c>
      <c r="D59" s="25">
        <v>37</v>
      </c>
      <c r="E59" s="26">
        <v>68</v>
      </c>
      <c r="F59" s="26">
        <f t="shared" si="0"/>
        <v>105</v>
      </c>
    </row>
    <row r="60" spans="3:6" ht="15.75" thickBot="1" x14ac:dyDescent="0.3">
      <c r="C60" s="24" t="s">
        <v>89</v>
      </c>
      <c r="D60" s="25">
        <v>9</v>
      </c>
      <c r="E60" s="26">
        <v>11</v>
      </c>
      <c r="F60" s="26">
        <f t="shared" si="0"/>
        <v>20</v>
      </c>
    </row>
    <row r="61" spans="3:6" ht="15.75" thickBot="1" x14ac:dyDescent="0.3">
      <c r="C61" s="24" t="s">
        <v>28</v>
      </c>
      <c r="D61" s="25">
        <v>13</v>
      </c>
      <c r="E61" s="26">
        <v>45</v>
      </c>
      <c r="F61" s="26">
        <f t="shared" si="0"/>
        <v>58</v>
      </c>
    </row>
    <row r="62" spans="3:6" ht="15.75" thickBot="1" x14ac:dyDescent="0.3">
      <c r="C62" s="24" t="s">
        <v>39</v>
      </c>
      <c r="D62" s="25">
        <v>21</v>
      </c>
      <c r="E62" s="26">
        <v>72</v>
      </c>
      <c r="F62" s="26">
        <f t="shared" si="0"/>
        <v>93</v>
      </c>
    </row>
    <row r="63" spans="3:6" ht="15.75" thickBot="1" x14ac:dyDescent="0.3">
      <c r="C63" s="24" t="s">
        <v>90</v>
      </c>
      <c r="D63" s="25">
        <v>29</v>
      </c>
      <c r="E63" s="26">
        <v>66</v>
      </c>
      <c r="F63" s="26">
        <f t="shared" si="0"/>
        <v>95</v>
      </c>
    </row>
    <row r="64" spans="3:6" ht="15.75" thickBot="1" x14ac:dyDescent="0.3">
      <c r="C64" s="24" t="s">
        <v>42</v>
      </c>
      <c r="D64" s="25">
        <v>8</v>
      </c>
      <c r="E64" s="26">
        <v>26</v>
      </c>
      <c r="F64" s="26">
        <f t="shared" si="0"/>
        <v>34</v>
      </c>
    </row>
    <row r="65" spans="3:6" ht="15.75" thickBot="1" x14ac:dyDescent="0.3">
      <c r="C65" s="24" t="s">
        <v>43</v>
      </c>
      <c r="D65" s="25">
        <v>176</v>
      </c>
      <c r="E65" s="26">
        <v>285</v>
      </c>
      <c r="F65" s="26">
        <f t="shared" si="0"/>
        <v>461</v>
      </c>
    </row>
    <row r="66" spans="3:6" ht="15.75" thickBot="1" x14ac:dyDescent="0.3">
      <c r="C66" s="24" t="s">
        <v>44</v>
      </c>
      <c r="D66" s="25">
        <v>4</v>
      </c>
      <c r="E66" s="26">
        <v>14</v>
      </c>
      <c r="F66" s="26">
        <f t="shared" si="0"/>
        <v>18</v>
      </c>
    </row>
    <row r="67" spans="3:6" ht="15.75" thickBot="1" x14ac:dyDescent="0.3">
      <c r="C67" s="24" t="s">
        <v>45</v>
      </c>
      <c r="D67" s="25">
        <v>23</v>
      </c>
      <c r="E67" s="26">
        <v>37</v>
      </c>
      <c r="F67" s="26">
        <f t="shared" si="0"/>
        <v>60</v>
      </c>
    </row>
    <row r="68" spans="3:6" ht="15.75" thickBot="1" x14ac:dyDescent="0.3">
      <c r="C68" s="24" t="s">
        <v>91</v>
      </c>
      <c r="D68" s="25">
        <v>44</v>
      </c>
      <c r="E68" s="26">
        <v>160</v>
      </c>
      <c r="F68" s="26">
        <f t="shared" si="0"/>
        <v>204</v>
      </c>
    </row>
    <row r="69" spans="3:6" ht="15.75" thickBot="1" x14ac:dyDescent="0.3">
      <c r="C69" s="24" t="s">
        <v>92</v>
      </c>
      <c r="D69" s="25">
        <v>18</v>
      </c>
      <c r="E69" s="26">
        <v>32</v>
      </c>
      <c r="F69" s="26">
        <f t="shared" si="0"/>
        <v>50</v>
      </c>
    </row>
    <row r="70" spans="3:6" ht="15.75" thickBot="1" x14ac:dyDescent="0.3">
      <c r="C70" s="24" t="s">
        <v>46</v>
      </c>
      <c r="D70" s="25">
        <v>5</v>
      </c>
      <c r="E70" s="26">
        <v>15</v>
      </c>
      <c r="F70" s="26">
        <f t="shared" si="0"/>
        <v>20</v>
      </c>
    </row>
    <row r="71" spans="3:6" ht="15.75" thickBot="1" x14ac:dyDescent="0.3">
      <c r="C71" s="24" t="s">
        <v>47</v>
      </c>
      <c r="D71" s="25">
        <v>36</v>
      </c>
      <c r="E71" s="26">
        <v>89</v>
      </c>
      <c r="F71" s="26">
        <f t="shared" si="0"/>
        <v>125</v>
      </c>
    </row>
    <row r="72" spans="3:6" ht="15.75" thickBot="1" x14ac:dyDescent="0.3">
      <c r="C72" s="24" t="s">
        <v>93</v>
      </c>
      <c r="D72" s="25">
        <v>9</v>
      </c>
      <c r="E72" s="26">
        <v>10</v>
      </c>
      <c r="F72" s="26">
        <f t="shared" si="0"/>
        <v>19</v>
      </c>
    </row>
    <row r="73" spans="3:6" ht="15.75" thickBot="1" x14ac:dyDescent="0.3">
      <c r="C73" s="24" t="s">
        <v>94</v>
      </c>
      <c r="D73" s="25">
        <v>13</v>
      </c>
      <c r="E73" s="26">
        <v>33</v>
      </c>
      <c r="F73" s="26">
        <f t="shared" si="0"/>
        <v>46</v>
      </c>
    </row>
    <row r="74" spans="3:6" ht="15.75" thickBot="1" x14ac:dyDescent="0.3">
      <c r="C74" s="24" t="s">
        <v>48</v>
      </c>
      <c r="D74" s="25">
        <v>164</v>
      </c>
      <c r="E74" s="26">
        <v>395</v>
      </c>
      <c r="F74" s="26">
        <f t="shared" si="0"/>
        <v>559</v>
      </c>
    </row>
    <row r="75" spans="3:6" ht="15.75" thickBot="1" x14ac:dyDescent="0.3">
      <c r="C75" s="24" t="s">
        <v>49</v>
      </c>
      <c r="D75" s="25">
        <v>47</v>
      </c>
      <c r="E75" s="26">
        <v>77</v>
      </c>
      <c r="F75" s="26">
        <f t="shared" si="0"/>
        <v>124</v>
      </c>
    </row>
    <row r="76" spans="3:6" ht="15.75" thickBot="1" x14ac:dyDescent="0.3">
      <c r="C76" s="24" t="s">
        <v>95</v>
      </c>
      <c r="D76" s="25">
        <v>42</v>
      </c>
      <c r="E76" s="26">
        <v>106</v>
      </c>
      <c r="F76" s="26">
        <f t="shared" si="0"/>
        <v>148</v>
      </c>
    </row>
    <row r="77" spans="3:6" ht="15.75" thickBot="1" x14ac:dyDescent="0.3">
      <c r="C77" s="24" t="s">
        <v>96</v>
      </c>
      <c r="D77" s="25">
        <v>2</v>
      </c>
      <c r="E77" s="26">
        <v>6</v>
      </c>
      <c r="F77" s="26">
        <f t="shared" si="0"/>
        <v>8</v>
      </c>
    </row>
    <row r="78" spans="3:6" ht="15.75" thickBot="1" x14ac:dyDescent="0.3">
      <c r="C78" s="24" t="s">
        <v>51</v>
      </c>
      <c r="D78" s="25">
        <v>18</v>
      </c>
      <c r="E78" s="26">
        <v>24</v>
      </c>
      <c r="F78" s="26">
        <f t="shared" ref="F78:F79" si="1">SUM(D78:E78)</f>
        <v>42</v>
      </c>
    </row>
    <row r="79" spans="3:6" ht="15.75" thickBot="1" x14ac:dyDescent="0.3">
      <c r="C79" s="24" t="s">
        <v>52</v>
      </c>
      <c r="D79" s="25">
        <v>75</v>
      </c>
      <c r="E79" s="26">
        <v>166</v>
      </c>
      <c r="F79" s="26">
        <f t="shared" si="1"/>
        <v>241</v>
      </c>
    </row>
    <row r="80" spans="3:6" ht="15.75" thickBot="1" x14ac:dyDescent="0.3">
      <c r="C80" s="24" t="s">
        <v>53</v>
      </c>
      <c r="D80" s="25">
        <v>4</v>
      </c>
      <c r="E80" s="26">
        <v>8</v>
      </c>
      <c r="F80" s="26">
        <f>SUM(D80:E80)</f>
        <v>12</v>
      </c>
    </row>
    <row r="81" spans="3:6" ht="15.75" thickBot="1" x14ac:dyDescent="0.3">
      <c r="C81" s="24" t="s">
        <v>54</v>
      </c>
      <c r="D81" s="25">
        <v>2</v>
      </c>
      <c r="E81" s="26">
        <v>13</v>
      </c>
      <c r="F81" s="26">
        <f>SUM(D81:E81)</f>
        <v>15</v>
      </c>
    </row>
    <row r="82" spans="3:6" ht="33.75" customHeight="1" thickBot="1" x14ac:dyDescent="0.3">
      <c r="C82" s="29" t="s">
        <v>71</v>
      </c>
      <c r="D82" s="27">
        <f>SUM(D15:D81)</f>
        <v>3227</v>
      </c>
      <c r="E82" s="28">
        <f>SUM(E15:E81)</f>
        <v>6542</v>
      </c>
      <c r="F82" s="28">
        <f>SUM(F15:F81)</f>
        <v>9769</v>
      </c>
    </row>
    <row r="84" spans="3:6" x14ac:dyDescent="0.25">
      <c r="C84" s="22" t="s">
        <v>6</v>
      </c>
    </row>
    <row r="85" spans="3:6" x14ac:dyDescent="0.25">
      <c r="C85" s="22" t="s">
        <v>186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K38"/>
  <sheetViews>
    <sheetView workbookViewId="0"/>
  </sheetViews>
  <sheetFormatPr baseColWidth="10" defaultRowHeight="14.25" x14ac:dyDescent="0.2"/>
  <cols>
    <col min="1" max="2" width="11.42578125" style="9"/>
    <col min="3" max="3" width="39" style="9" customWidth="1"/>
    <col min="4" max="6" width="21.140625" style="9" customWidth="1"/>
    <col min="7" max="9" width="11.42578125" style="9"/>
    <col min="10" max="10" width="15.140625" style="9" customWidth="1"/>
    <col min="11" max="16384" width="11.42578125" style="9"/>
  </cols>
  <sheetData>
    <row r="10" spans="3:11" ht="22.5" x14ac:dyDescent="0.25">
      <c r="C10" s="2" t="s">
        <v>178</v>
      </c>
      <c r="I10" s="10"/>
      <c r="J10" s="20"/>
      <c r="K10" s="10"/>
    </row>
    <row r="12" spans="3:11" ht="15" x14ac:dyDescent="0.2">
      <c r="C12" s="1"/>
    </row>
    <row r="14" spans="3:11" ht="36.75" customHeight="1" thickBot="1" x14ac:dyDescent="0.25">
      <c r="C14" s="21" t="s">
        <v>184</v>
      </c>
      <c r="D14" s="21" t="s">
        <v>73</v>
      </c>
      <c r="E14" s="21" t="s">
        <v>72</v>
      </c>
      <c r="F14" s="21" t="s">
        <v>185</v>
      </c>
    </row>
    <row r="15" spans="3:11" ht="15.75" thickBot="1" x14ac:dyDescent="0.25">
      <c r="C15" s="24" t="s">
        <v>61</v>
      </c>
      <c r="D15" s="25">
        <f>'Graduados por Sexo y Colegio'!D19+'Graduados por Sexo y Colegio'!D29+'Graduados por Sexo y Colegio'!D33+'Graduados por Sexo y Colegio'!D35+'Graduados por Sexo y Colegio'!D37+'Graduados por Sexo y Colegio'!D38+'Graduados por Sexo y Colegio'!D43+'Graduados por Sexo y Colegio'!D52</f>
        <v>2143</v>
      </c>
      <c r="E15" s="26">
        <f>'Graduados por Sexo y Colegio'!E19+'Graduados por Sexo y Colegio'!E29+'Graduados por Sexo y Colegio'!E33+'Graduados por Sexo y Colegio'!E35+'Graduados por Sexo y Colegio'!E37+'Graduados por Sexo y Colegio'!E38+'Graduados por Sexo y Colegio'!E43+'Graduados por Sexo y Colegio'!E52</f>
        <v>1415</v>
      </c>
      <c r="F15" s="26">
        <f t="shared" ref="F15:F32" si="0">SUM(D15:E15)</f>
        <v>3558</v>
      </c>
    </row>
    <row r="16" spans="3:11" ht="15.75" thickBot="1" x14ac:dyDescent="0.25">
      <c r="C16" s="24" t="s">
        <v>62</v>
      </c>
      <c r="D16" s="25">
        <f>'Graduados por Sexo y Colegio'!D20</f>
        <v>385</v>
      </c>
      <c r="E16" s="26">
        <f>'Graduados por Sexo y Colegio'!E20</f>
        <v>328</v>
      </c>
      <c r="F16" s="26">
        <f t="shared" ref="F16:F31" si="1">SUM(D16:E16)</f>
        <v>713</v>
      </c>
    </row>
    <row r="17" spans="3:6" ht="15.75" thickBot="1" x14ac:dyDescent="0.25">
      <c r="C17" s="24" t="s">
        <v>35</v>
      </c>
      <c r="D17" s="25">
        <f>'Graduados por Sexo y Colegio'!D21</f>
        <v>277</v>
      </c>
      <c r="E17" s="26">
        <f>'Graduados por Sexo y Colegio'!E21</f>
        <v>344</v>
      </c>
      <c r="F17" s="26">
        <f t="shared" si="1"/>
        <v>621</v>
      </c>
    </row>
    <row r="18" spans="3:6" ht="15.75" thickBot="1" x14ac:dyDescent="0.25">
      <c r="C18" s="24" t="s">
        <v>12</v>
      </c>
      <c r="D18" s="25">
        <f>'Graduados por Sexo y Colegio'!D24</f>
        <v>308</v>
      </c>
      <c r="E18" s="26">
        <f>'Graduados por Sexo y Colegio'!E24</f>
        <v>293</v>
      </c>
      <c r="F18" s="26">
        <f t="shared" si="1"/>
        <v>601</v>
      </c>
    </row>
    <row r="19" spans="3:6" ht="15.75" thickBot="1" x14ac:dyDescent="0.25">
      <c r="C19" s="24" t="s">
        <v>63</v>
      </c>
      <c r="D19" s="25">
        <f>'Graduados por Sexo y Colegio'!D34+'Graduados por Sexo y Colegio'!D39+'Graduados por Sexo y Colegio'!D50</f>
        <v>544</v>
      </c>
      <c r="E19" s="26">
        <f>'Graduados por Sexo y Colegio'!E34+'Graduados por Sexo y Colegio'!E39+'Graduados por Sexo y Colegio'!E50</f>
        <v>556</v>
      </c>
      <c r="F19" s="26">
        <f t="shared" si="1"/>
        <v>1100</v>
      </c>
    </row>
    <row r="20" spans="3:6" ht="15.75" thickBot="1" x14ac:dyDescent="0.25">
      <c r="C20" s="24" t="s">
        <v>41</v>
      </c>
      <c r="D20" s="25">
        <f>'Graduados por Sexo y Colegio'!D30</f>
        <v>106</v>
      </c>
      <c r="E20" s="26">
        <f>'Graduados por Sexo y Colegio'!E30</f>
        <v>87</v>
      </c>
      <c r="F20" s="26">
        <f t="shared" si="1"/>
        <v>193</v>
      </c>
    </row>
    <row r="21" spans="3:6" ht="15.75" thickBot="1" x14ac:dyDescent="0.25">
      <c r="C21" s="24" t="s">
        <v>163</v>
      </c>
      <c r="D21" s="25">
        <f>'Graduados por Sexo y Colegio'!D17+'Graduados por Sexo y Colegio'!D32</f>
        <v>110</v>
      </c>
      <c r="E21" s="26">
        <f>'Graduados por Sexo y Colegio'!E17+'Graduados por Sexo y Colegio'!E32</f>
        <v>93</v>
      </c>
      <c r="F21" s="26">
        <f t="shared" si="1"/>
        <v>203</v>
      </c>
    </row>
    <row r="22" spans="3:6" ht="15.75" thickBot="1" x14ac:dyDescent="0.25">
      <c r="C22" s="24" t="s">
        <v>64</v>
      </c>
      <c r="D22" s="25">
        <f>'Graduados por Sexo y Colegio'!D22+'Graduados por Sexo y Colegio'!D27+'Graduados por Sexo y Colegio'!D40+'Graduados por Sexo y Colegio'!D46+'Graduados por Sexo y Colegio'!D49+'Graduados por Sexo y Colegio'!D51+'Graduados por Sexo y Colegio'!D53+'Graduados por Sexo y Colegio'!D56+'Graduados por Sexo y Colegio'!D57</f>
        <v>450</v>
      </c>
      <c r="E22" s="26">
        <f>'Graduados por Sexo y Colegio'!E22+'Graduados por Sexo y Colegio'!E27+'Graduados por Sexo y Colegio'!E40+'Graduados por Sexo y Colegio'!E46+'Graduados por Sexo y Colegio'!E49+'Graduados por Sexo y Colegio'!E51+'Graduados por Sexo y Colegio'!E53+'Graduados por Sexo y Colegio'!E56+'Graduados por Sexo y Colegio'!E57</f>
        <v>457</v>
      </c>
      <c r="F22" s="26">
        <f t="shared" si="1"/>
        <v>907</v>
      </c>
    </row>
    <row r="23" spans="3:6" ht="15.75" thickBot="1" x14ac:dyDescent="0.25">
      <c r="C23" s="24" t="s">
        <v>66</v>
      </c>
      <c r="D23" s="25">
        <f>'Graduados por Sexo y Colegio'!D25+'Graduados por Sexo y Colegio'!D54</f>
        <v>1150</v>
      </c>
      <c r="E23" s="26">
        <f>'Graduados por Sexo y Colegio'!E25+'Graduados por Sexo y Colegio'!E54</f>
        <v>959</v>
      </c>
      <c r="F23" s="26">
        <f t="shared" si="1"/>
        <v>2109</v>
      </c>
    </row>
    <row r="24" spans="3:6" ht="15.75" thickBot="1" x14ac:dyDescent="0.25">
      <c r="C24" s="24" t="s">
        <v>67</v>
      </c>
      <c r="D24" s="25">
        <f>'Graduados por Sexo y Colegio'!D18+'Graduados por Sexo y Colegio'!D31+'Graduados por Sexo y Colegio'!D55</f>
        <v>1210</v>
      </c>
      <c r="E24" s="26">
        <f>'Graduados por Sexo y Colegio'!E18+'Graduados por Sexo y Colegio'!E31+'Graduados por Sexo y Colegio'!E55</f>
        <v>1338</v>
      </c>
      <c r="F24" s="26">
        <f t="shared" si="1"/>
        <v>2548</v>
      </c>
    </row>
    <row r="25" spans="3:6" ht="15.75" thickBot="1" x14ac:dyDescent="0.25">
      <c r="C25" s="24" t="s">
        <v>68</v>
      </c>
      <c r="D25" s="25">
        <f>'Graduados por Sexo y Colegio'!D23+'Graduados por Sexo y Colegio'!D28</f>
        <v>126</v>
      </c>
      <c r="E25" s="26">
        <f>'Graduados por Sexo y Colegio'!E23+'Graduados por Sexo y Colegio'!E28</f>
        <v>122</v>
      </c>
      <c r="F25" s="26">
        <f t="shared" si="1"/>
        <v>248</v>
      </c>
    </row>
    <row r="26" spans="3:6" ht="15.75" thickBot="1" x14ac:dyDescent="0.25">
      <c r="C26" s="24" t="s">
        <v>69</v>
      </c>
      <c r="D26" s="25">
        <f>'Graduados por Sexo y Colegio'!D15+'Graduados por Sexo y Colegio'!D41+'Graduados por Sexo y Colegio'!D47</f>
        <v>579</v>
      </c>
      <c r="E26" s="26">
        <f>'Graduados por Sexo y Colegio'!E15+'Graduados por Sexo y Colegio'!E41+'Graduados por Sexo y Colegio'!E47</f>
        <v>777</v>
      </c>
      <c r="F26" s="26">
        <f t="shared" si="1"/>
        <v>1356</v>
      </c>
    </row>
    <row r="27" spans="3:6" ht="15.75" thickBot="1" x14ac:dyDescent="0.25">
      <c r="C27" s="24" t="s">
        <v>30</v>
      </c>
      <c r="D27" s="25">
        <f>'Graduados por Sexo y Colegio'!D42</f>
        <v>566</v>
      </c>
      <c r="E27" s="26">
        <f>'Graduados por Sexo y Colegio'!E42</f>
        <v>456</v>
      </c>
      <c r="F27" s="26">
        <f t="shared" si="1"/>
        <v>1022</v>
      </c>
    </row>
    <row r="28" spans="3:6" ht="15.75" thickBot="1" x14ac:dyDescent="0.25">
      <c r="C28" s="24" t="s">
        <v>32</v>
      </c>
      <c r="D28" s="25">
        <f>'Graduados por Sexo y Colegio'!D44</f>
        <v>505</v>
      </c>
      <c r="E28" s="26">
        <f>'Graduados por Sexo y Colegio'!E44</f>
        <v>393</v>
      </c>
      <c r="F28" s="26">
        <f t="shared" si="1"/>
        <v>898</v>
      </c>
    </row>
    <row r="29" spans="3:6" ht="15.75" thickBot="1" x14ac:dyDescent="0.25">
      <c r="C29" s="24" t="s">
        <v>33</v>
      </c>
      <c r="D29" s="25">
        <f>'Graduados por Sexo y Colegio'!D45</f>
        <v>133</v>
      </c>
      <c r="E29" s="26">
        <f>'Graduados por Sexo y Colegio'!E45</f>
        <v>243</v>
      </c>
      <c r="F29" s="26">
        <f t="shared" si="1"/>
        <v>376</v>
      </c>
    </row>
    <row r="30" spans="3:6" ht="15.75" thickBot="1" x14ac:dyDescent="0.25">
      <c r="C30" s="24" t="s">
        <v>135</v>
      </c>
      <c r="D30" s="25">
        <f>'Graduados por Sexo y Colegio'!D16+'Graduados por Sexo y Colegio'!D26+'Graduados por Sexo y Colegio'!D36</f>
        <v>220</v>
      </c>
      <c r="E30" s="26">
        <f>'Graduados por Sexo y Colegio'!E16+'Graduados por Sexo y Colegio'!E26+'Graduados por Sexo y Colegio'!E36</f>
        <v>263</v>
      </c>
      <c r="F30" s="26">
        <f t="shared" si="1"/>
        <v>483</v>
      </c>
    </row>
    <row r="31" spans="3:6" ht="15.75" thickBot="1" x14ac:dyDescent="0.25">
      <c r="C31" s="24" t="s">
        <v>28</v>
      </c>
      <c r="D31" s="25">
        <f>'Graduados por Sexo y Colegio'!D48</f>
        <v>27</v>
      </c>
      <c r="E31" s="26">
        <f>'Graduados por Sexo y Colegio'!E48</f>
        <v>33</v>
      </c>
      <c r="F31" s="26">
        <f t="shared" si="1"/>
        <v>60</v>
      </c>
    </row>
    <row r="32" spans="3:6" ht="31.5" customHeight="1" thickBot="1" x14ac:dyDescent="0.25">
      <c r="C32" s="29" t="s">
        <v>71</v>
      </c>
      <c r="D32" s="27">
        <f>SUM(D15:D31)</f>
        <v>8839</v>
      </c>
      <c r="E32" s="28">
        <f>SUM(E15:E31)</f>
        <v>8157</v>
      </c>
      <c r="F32" s="28">
        <f t="shared" si="0"/>
        <v>16996</v>
      </c>
    </row>
    <row r="34" spans="3:3" ht="17.25" customHeight="1" x14ac:dyDescent="0.2">
      <c r="C34" s="33" t="s">
        <v>140</v>
      </c>
    </row>
    <row r="35" spans="3:3" x14ac:dyDescent="0.2">
      <c r="C35" s="18"/>
    </row>
    <row r="36" spans="3:3" x14ac:dyDescent="0.2">
      <c r="C36" s="22" t="s">
        <v>6</v>
      </c>
    </row>
    <row r="37" spans="3:3" x14ac:dyDescent="0.2">
      <c r="C37" s="22" t="s">
        <v>123</v>
      </c>
    </row>
    <row r="38" spans="3:3" x14ac:dyDescent="0.2">
      <c r="C38" s="22"/>
    </row>
  </sheetData>
  <sortState ref="C8:F23">
    <sortCondition ref="C7"/>
  </sortState>
  <pageMargins left="0.7" right="0.7" top="0.75" bottom="0.75" header="0.3" footer="0.3"/>
  <pageSetup paperSize="9" orientation="portrait" verticalDpi="0" r:id="rId1"/>
  <ignoredErrors>
    <ignoredError sqref="D32:F32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K64"/>
  <sheetViews>
    <sheetView zoomScaleNormal="100" workbookViewId="0"/>
  </sheetViews>
  <sheetFormatPr baseColWidth="10" defaultRowHeight="14.25" x14ac:dyDescent="0.2"/>
  <cols>
    <col min="1" max="2" width="11.42578125" style="9"/>
    <col min="3" max="3" width="43.5703125" style="9" customWidth="1"/>
    <col min="4" max="6" width="20.85546875" style="9" customWidth="1"/>
    <col min="7" max="7" width="11.42578125" style="9"/>
    <col min="8" max="8" width="14.7109375" style="9" customWidth="1"/>
    <col min="9" max="16384" width="11.42578125" style="9"/>
  </cols>
  <sheetData>
    <row r="10" spans="3:11" ht="22.5" x14ac:dyDescent="0.25">
      <c r="C10" s="2"/>
      <c r="H10" s="11"/>
      <c r="J10" s="51"/>
      <c r="K10" s="51"/>
    </row>
    <row r="12" spans="3:11" ht="15" x14ac:dyDescent="0.2">
      <c r="C12" s="1"/>
    </row>
    <row r="14" spans="3:11" ht="35.25" customHeight="1" thickBot="1" x14ac:dyDescent="0.25">
      <c r="C14" s="21" t="s">
        <v>125</v>
      </c>
      <c r="D14" s="21" t="s">
        <v>73</v>
      </c>
      <c r="E14" s="21" t="s">
        <v>72</v>
      </c>
      <c r="F14" s="21" t="s">
        <v>185</v>
      </c>
    </row>
    <row r="15" spans="3:11" ht="15.75" thickBot="1" x14ac:dyDescent="0.25">
      <c r="C15" s="24" t="s">
        <v>177</v>
      </c>
      <c r="D15" s="25">
        <f>'Graduados por Sexo y Modalidad'!I16</f>
        <v>315</v>
      </c>
      <c r="E15" s="26">
        <f xml:space="preserve"> 'Graduados por Sexo y Modalidad'!L16</f>
        <v>417</v>
      </c>
      <c r="F15" s="26">
        <f t="shared" ref="F15:F57" si="0">E15+D15</f>
        <v>732</v>
      </c>
    </row>
    <row r="16" spans="3:11" ht="15.75" thickBot="1" x14ac:dyDescent="0.25">
      <c r="C16" s="24" t="s">
        <v>126</v>
      </c>
      <c r="D16" s="25">
        <f>'Graduados por Sexo y Modalidad'!I17</f>
        <v>54</v>
      </c>
      <c r="E16" s="26">
        <f xml:space="preserve"> 'Graduados por Sexo y Modalidad'!L17</f>
        <v>71</v>
      </c>
      <c r="F16" s="26">
        <f t="shared" si="0"/>
        <v>125</v>
      </c>
    </row>
    <row r="17" spans="3:6" ht="15.75" thickBot="1" x14ac:dyDescent="0.25">
      <c r="C17" s="24" t="s">
        <v>9</v>
      </c>
      <c r="D17" s="25">
        <f>'Graduados por Sexo y Modalidad'!I18</f>
        <v>51</v>
      </c>
      <c r="E17" s="26">
        <f xml:space="preserve"> 'Graduados por Sexo y Modalidad'!L18</f>
        <v>46</v>
      </c>
      <c r="F17" s="26">
        <f t="shared" si="0"/>
        <v>97</v>
      </c>
    </row>
    <row r="18" spans="3:6" ht="15.75" thickBot="1" x14ac:dyDescent="0.25">
      <c r="C18" s="24" t="s">
        <v>127</v>
      </c>
      <c r="D18" s="25">
        <f>'Graduados por Sexo y Modalidad'!I19</f>
        <v>451</v>
      </c>
      <c r="E18" s="26">
        <f xml:space="preserve"> 'Graduados por Sexo y Modalidad'!L19</f>
        <v>411</v>
      </c>
      <c r="F18" s="26">
        <f t="shared" si="0"/>
        <v>862</v>
      </c>
    </row>
    <row r="19" spans="3:6" ht="15.75" thickBot="1" x14ac:dyDescent="0.25">
      <c r="C19" s="24" t="s">
        <v>10</v>
      </c>
      <c r="D19" s="25">
        <f>'Graduados por Sexo y Modalidad'!I20</f>
        <v>148</v>
      </c>
      <c r="E19" s="26">
        <f xml:space="preserve"> 'Graduados por Sexo y Modalidad'!L20</f>
        <v>166</v>
      </c>
      <c r="F19" s="26">
        <f t="shared" si="0"/>
        <v>314</v>
      </c>
    </row>
    <row r="20" spans="3:6" ht="15.75" thickBot="1" x14ac:dyDescent="0.25">
      <c r="C20" s="24" t="s">
        <v>62</v>
      </c>
      <c r="D20" s="25">
        <f>'Graduados por Sexo y Modalidad'!I21</f>
        <v>385</v>
      </c>
      <c r="E20" s="26">
        <f xml:space="preserve"> 'Graduados por Sexo y Modalidad'!L21</f>
        <v>328</v>
      </c>
      <c r="F20" s="26">
        <f t="shared" si="0"/>
        <v>713</v>
      </c>
    </row>
    <row r="21" spans="3:6" ht="15.75" thickBot="1" x14ac:dyDescent="0.25">
      <c r="C21" s="24" t="s">
        <v>35</v>
      </c>
      <c r="D21" s="25">
        <f>'Graduados por Sexo y Modalidad'!I22</f>
        <v>277</v>
      </c>
      <c r="E21" s="26">
        <f xml:space="preserve"> 'Graduados por Sexo y Modalidad'!L22</f>
        <v>344</v>
      </c>
      <c r="F21" s="26">
        <f t="shared" si="0"/>
        <v>621</v>
      </c>
    </row>
    <row r="22" spans="3:6" ht="15.75" thickBot="1" x14ac:dyDescent="0.25">
      <c r="C22" s="24" t="s">
        <v>57</v>
      </c>
      <c r="D22" s="25">
        <f>'Graduados por Sexo y Modalidad'!I23</f>
        <v>32</v>
      </c>
      <c r="E22" s="26">
        <f xml:space="preserve"> 'Graduados por Sexo y Modalidad'!L23</f>
        <v>27</v>
      </c>
      <c r="F22" s="26">
        <f t="shared" si="0"/>
        <v>59</v>
      </c>
    </row>
    <row r="23" spans="3:6" ht="15.75" thickBot="1" x14ac:dyDescent="0.25">
      <c r="C23" s="24" t="s">
        <v>11</v>
      </c>
      <c r="D23" s="25">
        <f>'Graduados por Sexo y Modalidad'!I24</f>
        <v>93</v>
      </c>
      <c r="E23" s="26">
        <f xml:space="preserve"> 'Graduados por Sexo y Modalidad'!L24</f>
        <v>91</v>
      </c>
      <c r="F23" s="26">
        <f t="shared" si="0"/>
        <v>184</v>
      </c>
    </row>
    <row r="24" spans="3:6" ht="15.75" thickBot="1" x14ac:dyDescent="0.25">
      <c r="C24" s="24" t="s">
        <v>12</v>
      </c>
      <c r="D24" s="25">
        <f>'Graduados por Sexo y Modalidad'!I25</f>
        <v>308</v>
      </c>
      <c r="E24" s="26">
        <f xml:space="preserve"> 'Graduados por Sexo y Modalidad'!L25</f>
        <v>293</v>
      </c>
      <c r="F24" s="26">
        <f t="shared" si="0"/>
        <v>601</v>
      </c>
    </row>
    <row r="25" spans="3:6" ht="15.75" thickBot="1" x14ac:dyDescent="0.25">
      <c r="C25" s="24" t="s">
        <v>13</v>
      </c>
      <c r="D25" s="25">
        <f>'Graduados por Sexo y Modalidad'!I26</f>
        <v>939</v>
      </c>
      <c r="E25" s="26">
        <f xml:space="preserve"> 'Graduados por Sexo y Modalidad'!L26</f>
        <v>763</v>
      </c>
      <c r="F25" s="26">
        <f t="shared" si="0"/>
        <v>1702</v>
      </c>
    </row>
    <row r="26" spans="3:6" ht="15.75" thickBot="1" x14ac:dyDescent="0.25">
      <c r="C26" s="24" t="s">
        <v>134</v>
      </c>
      <c r="D26" s="25">
        <f>'Graduados por Sexo y Modalidad'!I27</f>
        <v>112</v>
      </c>
      <c r="E26" s="26">
        <f xml:space="preserve"> 'Graduados por Sexo y Modalidad'!L27</f>
        <v>125</v>
      </c>
      <c r="F26" s="26">
        <f t="shared" si="0"/>
        <v>237</v>
      </c>
    </row>
    <row r="27" spans="3:6" ht="15.75" thickBot="1" x14ac:dyDescent="0.25">
      <c r="C27" s="24" t="s">
        <v>14</v>
      </c>
      <c r="D27" s="25">
        <f>'Graduados por Sexo y Modalidad'!I28</f>
        <v>34</v>
      </c>
      <c r="E27" s="26">
        <f xml:space="preserve"> 'Graduados por Sexo y Modalidad'!L28</f>
        <v>41</v>
      </c>
      <c r="F27" s="26">
        <f t="shared" si="0"/>
        <v>75</v>
      </c>
    </row>
    <row r="28" spans="3:6" ht="15.75" thickBot="1" x14ac:dyDescent="0.25">
      <c r="C28" s="24" t="s">
        <v>58</v>
      </c>
      <c r="D28" s="25">
        <f>'Graduados por Sexo y Modalidad'!I29</f>
        <v>33</v>
      </c>
      <c r="E28" s="26">
        <f xml:space="preserve"> 'Graduados por Sexo y Modalidad'!L29</f>
        <v>31</v>
      </c>
      <c r="F28" s="26">
        <f t="shared" si="0"/>
        <v>64</v>
      </c>
    </row>
    <row r="29" spans="3:6" ht="15.75" thickBot="1" x14ac:dyDescent="0.25">
      <c r="C29" s="24" t="s">
        <v>15</v>
      </c>
      <c r="D29" s="25">
        <f>'Graduados por Sexo y Modalidad'!I30</f>
        <v>369</v>
      </c>
      <c r="E29" s="26">
        <f xml:space="preserve"> 'Graduados por Sexo y Modalidad'!L30</f>
        <v>202</v>
      </c>
      <c r="F29" s="26">
        <f t="shared" si="0"/>
        <v>571</v>
      </c>
    </row>
    <row r="30" spans="3:6" ht="15.75" thickBot="1" x14ac:dyDescent="0.25">
      <c r="C30" s="24" t="s">
        <v>41</v>
      </c>
      <c r="D30" s="25">
        <f>'Graduados por Sexo y Modalidad'!I31</f>
        <v>106</v>
      </c>
      <c r="E30" s="26">
        <f xml:space="preserve"> 'Graduados por Sexo y Modalidad'!L31</f>
        <v>87</v>
      </c>
      <c r="F30" s="26">
        <f t="shared" si="0"/>
        <v>193</v>
      </c>
    </row>
    <row r="31" spans="3:6" ht="15.75" thickBot="1" x14ac:dyDescent="0.25">
      <c r="C31" s="24" t="s">
        <v>16</v>
      </c>
      <c r="D31" s="25">
        <f>'Graduados por Sexo y Modalidad'!I32</f>
        <v>145</v>
      </c>
      <c r="E31" s="26">
        <f xml:space="preserve"> 'Graduados por Sexo y Modalidad'!L32</f>
        <v>139</v>
      </c>
      <c r="F31" s="26">
        <f t="shared" si="0"/>
        <v>284</v>
      </c>
    </row>
    <row r="32" spans="3:6" ht="15.75" thickBot="1" x14ac:dyDescent="0.25">
      <c r="C32" s="24" t="s">
        <v>17</v>
      </c>
      <c r="D32" s="25">
        <f>'Graduados por Sexo y Modalidad'!I33</f>
        <v>59</v>
      </c>
      <c r="E32" s="26">
        <f xml:space="preserve"> 'Graduados por Sexo y Modalidad'!L33</f>
        <v>47</v>
      </c>
      <c r="F32" s="26">
        <f t="shared" si="0"/>
        <v>106</v>
      </c>
    </row>
    <row r="33" spans="3:6" ht="15.75" thickBot="1" x14ac:dyDescent="0.25">
      <c r="C33" s="24" t="s">
        <v>18</v>
      </c>
      <c r="D33" s="25">
        <f>'Graduados por Sexo y Modalidad'!I34</f>
        <v>184</v>
      </c>
      <c r="E33" s="26">
        <f xml:space="preserve"> 'Graduados por Sexo y Modalidad'!L34</f>
        <v>85</v>
      </c>
      <c r="F33" s="26">
        <f t="shared" si="0"/>
        <v>269</v>
      </c>
    </row>
    <row r="34" spans="3:6" ht="15.75" thickBot="1" x14ac:dyDescent="0.25">
      <c r="C34" s="24" t="s">
        <v>128</v>
      </c>
      <c r="D34" s="25">
        <f>'Graduados por Sexo y Modalidad'!I35</f>
        <v>292</v>
      </c>
      <c r="E34" s="26">
        <f xml:space="preserve"> 'Graduados por Sexo y Modalidad'!L35</f>
        <v>288</v>
      </c>
      <c r="F34" s="26">
        <f t="shared" si="0"/>
        <v>580</v>
      </c>
    </row>
    <row r="35" spans="3:6" ht="15.75" thickBot="1" x14ac:dyDescent="0.25">
      <c r="C35" s="24" t="s">
        <v>21</v>
      </c>
      <c r="D35" s="25">
        <f>'Graduados por Sexo y Modalidad'!I36</f>
        <v>157</v>
      </c>
      <c r="E35" s="26">
        <f xml:space="preserve"> 'Graduados por Sexo y Modalidad'!L36</f>
        <v>123</v>
      </c>
      <c r="F35" s="26">
        <f t="shared" si="0"/>
        <v>280</v>
      </c>
    </row>
    <row r="36" spans="3:6" ht="15.75" thickBot="1" x14ac:dyDescent="0.25">
      <c r="C36" s="24" t="s">
        <v>179</v>
      </c>
      <c r="D36" s="25">
        <f>'Graduados por Sexo y Modalidad'!I37</f>
        <v>54</v>
      </c>
      <c r="E36" s="26">
        <f xml:space="preserve"> 'Graduados por Sexo y Modalidad'!L37</f>
        <v>67</v>
      </c>
      <c r="F36" s="26">
        <f t="shared" si="0"/>
        <v>121</v>
      </c>
    </row>
    <row r="37" spans="3:6" ht="15.75" thickBot="1" x14ac:dyDescent="0.25">
      <c r="C37" s="24" t="s">
        <v>23</v>
      </c>
      <c r="D37" s="25">
        <f>'Graduados por Sexo y Modalidad'!I38</f>
        <v>132</v>
      </c>
      <c r="E37" s="26">
        <f xml:space="preserve"> 'Graduados por Sexo y Modalidad'!L38</f>
        <v>82</v>
      </c>
      <c r="F37" s="26">
        <f t="shared" si="0"/>
        <v>214</v>
      </c>
    </row>
    <row r="38" spans="3:6" ht="15.75" thickBot="1" x14ac:dyDescent="0.25">
      <c r="C38" s="24" t="s">
        <v>25</v>
      </c>
      <c r="D38" s="25">
        <f>'Graduados por Sexo y Modalidad'!I39</f>
        <v>103</v>
      </c>
      <c r="E38" s="26">
        <f xml:space="preserve"> 'Graduados por Sexo y Modalidad'!L39</f>
        <v>69</v>
      </c>
      <c r="F38" s="26">
        <f t="shared" si="0"/>
        <v>172</v>
      </c>
    </row>
    <row r="39" spans="3:6" ht="15.75" thickBot="1" x14ac:dyDescent="0.25">
      <c r="C39" s="24" t="s">
        <v>129</v>
      </c>
      <c r="D39" s="25">
        <f>'Graduados por Sexo y Modalidad'!I40</f>
        <v>29</v>
      </c>
      <c r="E39" s="26">
        <f xml:space="preserve"> 'Graduados por Sexo y Modalidad'!L40</f>
        <v>40</v>
      </c>
      <c r="F39" s="26">
        <f t="shared" si="0"/>
        <v>69</v>
      </c>
    </row>
    <row r="40" spans="3:6" ht="15.75" thickBot="1" x14ac:dyDescent="0.25">
      <c r="C40" s="24" t="s">
        <v>26</v>
      </c>
      <c r="D40" s="25">
        <f>'Graduados por Sexo y Modalidad'!I41</f>
        <v>112</v>
      </c>
      <c r="E40" s="26">
        <f xml:space="preserve"> 'Graduados por Sexo y Modalidad'!L41</f>
        <v>113</v>
      </c>
      <c r="F40" s="26">
        <f t="shared" si="0"/>
        <v>225</v>
      </c>
    </row>
    <row r="41" spans="3:6" ht="15.75" thickBot="1" x14ac:dyDescent="0.25">
      <c r="C41" s="24" t="s">
        <v>29</v>
      </c>
      <c r="D41" s="25">
        <f>'Graduados por Sexo y Modalidad'!I42</f>
        <v>103</v>
      </c>
      <c r="E41" s="26">
        <f xml:space="preserve"> 'Graduados por Sexo y Modalidad'!L42</f>
        <v>125</v>
      </c>
      <c r="F41" s="26">
        <f t="shared" si="0"/>
        <v>228</v>
      </c>
    </row>
    <row r="42" spans="3:6" ht="15.75" thickBot="1" x14ac:dyDescent="0.25">
      <c r="C42" s="24" t="s">
        <v>30</v>
      </c>
      <c r="D42" s="25">
        <f>'Graduados por Sexo y Modalidad'!I43</f>
        <v>566</v>
      </c>
      <c r="E42" s="26">
        <f xml:space="preserve"> 'Graduados por Sexo y Modalidad'!L43</f>
        <v>456</v>
      </c>
      <c r="F42" s="26">
        <f t="shared" si="0"/>
        <v>1022</v>
      </c>
    </row>
    <row r="43" spans="3:6" ht="15.75" thickBot="1" x14ac:dyDescent="0.25">
      <c r="C43" s="24" t="s">
        <v>130</v>
      </c>
      <c r="D43" s="25">
        <f>'Graduados por Sexo y Modalidad'!I44</f>
        <v>465</v>
      </c>
      <c r="E43" s="26">
        <f xml:space="preserve"> 'Graduados por Sexo y Modalidad'!L44</f>
        <v>353</v>
      </c>
      <c r="F43" s="26">
        <f t="shared" si="0"/>
        <v>818</v>
      </c>
    </row>
    <row r="44" spans="3:6" ht="15.75" thickBot="1" x14ac:dyDescent="0.25">
      <c r="C44" s="24" t="s">
        <v>32</v>
      </c>
      <c r="D44" s="25">
        <f>'Graduados por Sexo y Modalidad'!I45</f>
        <v>505</v>
      </c>
      <c r="E44" s="26">
        <f xml:space="preserve"> 'Graduados por Sexo y Modalidad'!L45</f>
        <v>393</v>
      </c>
      <c r="F44" s="26">
        <f t="shared" si="0"/>
        <v>898</v>
      </c>
    </row>
    <row r="45" spans="3:6" ht="15.75" thickBot="1" x14ac:dyDescent="0.25">
      <c r="C45" s="24" t="s">
        <v>33</v>
      </c>
      <c r="D45" s="25">
        <f>'Graduados por Sexo y Modalidad'!I46</f>
        <v>133</v>
      </c>
      <c r="E45" s="26">
        <f xml:space="preserve"> 'Graduados por Sexo y Modalidad'!L46</f>
        <v>243</v>
      </c>
      <c r="F45" s="26">
        <f t="shared" si="0"/>
        <v>376</v>
      </c>
    </row>
    <row r="46" spans="3:6" ht="15.75" thickBot="1" x14ac:dyDescent="0.25">
      <c r="C46" s="24" t="s">
        <v>36</v>
      </c>
      <c r="D46" s="25">
        <f>'Graduados por Sexo y Modalidad'!I47</f>
        <v>29</v>
      </c>
      <c r="E46" s="26">
        <f xml:space="preserve"> 'Graduados por Sexo y Modalidad'!L47</f>
        <v>28</v>
      </c>
      <c r="F46" s="26">
        <f t="shared" si="0"/>
        <v>57</v>
      </c>
    </row>
    <row r="47" spans="3:6" ht="15.75" thickBot="1" x14ac:dyDescent="0.25">
      <c r="C47" s="24" t="s">
        <v>38</v>
      </c>
      <c r="D47" s="25">
        <f>'Graduados por Sexo y Modalidad'!I48</f>
        <v>161</v>
      </c>
      <c r="E47" s="26">
        <f xml:space="preserve"> 'Graduados por Sexo y Modalidad'!L48</f>
        <v>235</v>
      </c>
      <c r="F47" s="26">
        <f t="shared" si="0"/>
        <v>396</v>
      </c>
    </row>
    <row r="48" spans="3:6" ht="15.75" thickBot="1" x14ac:dyDescent="0.25">
      <c r="C48" s="24" t="s">
        <v>28</v>
      </c>
      <c r="D48" s="25">
        <f>'Graduados por Sexo y Modalidad'!I49</f>
        <v>27</v>
      </c>
      <c r="E48" s="26">
        <f xml:space="preserve"> 'Graduados por Sexo y Modalidad'!L49</f>
        <v>33</v>
      </c>
      <c r="F48" s="26">
        <f t="shared" si="0"/>
        <v>60</v>
      </c>
    </row>
    <row r="49" spans="3:6" ht="15.75" thickBot="1" x14ac:dyDescent="0.25">
      <c r="C49" s="24" t="s">
        <v>39</v>
      </c>
      <c r="D49" s="25">
        <f>'Graduados por Sexo y Modalidad'!I50</f>
        <v>96</v>
      </c>
      <c r="E49" s="26">
        <f xml:space="preserve"> 'Graduados por Sexo y Modalidad'!L50</f>
        <v>80</v>
      </c>
      <c r="F49" s="26">
        <f t="shared" si="0"/>
        <v>176</v>
      </c>
    </row>
    <row r="50" spans="3:6" ht="15.75" thickBot="1" x14ac:dyDescent="0.25">
      <c r="C50" s="24" t="s">
        <v>131</v>
      </c>
      <c r="D50" s="25">
        <f>'Graduados por Sexo y Modalidad'!I51</f>
        <v>223</v>
      </c>
      <c r="E50" s="26">
        <f xml:space="preserve"> 'Graduados por Sexo y Modalidad'!L51</f>
        <v>228</v>
      </c>
      <c r="F50" s="26">
        <f t="shared" si="0"/>
        <v>451</v>
      </c>
    </row>
    <row r="51" spans="3:6" ht="15.75" thickBot="1" x14ac:dyDescent="0.25">
      <c r="C51" s="24" t="s">
        <v>42</v>
      </c>
      <c r="D51" s="25">
        <f>'Graduados por Sexo y Modalidad'!I52</f>
        <v>22</v>
      </c>
      <c r="E51" s="26">
        <f xml:space="preserve"> 'Graduados por Sexo y Modalidad'!L52</f>
        <v>21</v>
      </c>
      <c r="F51" s="26">
        <f t="shared" si="0"/>
        <v>43</v>
      </c>
    </row>
    <row r="52" spans="3:6" ht="15.75" thickBot="1" x14ac:dyDescent="0.25">
      <c r="C52" s="24" t="s">
        <v>43</v>
      </c>
      <c r="D52" s="25">
        <f>'Graduados por Sexo y Modalidad'!I53</f>
        <v>585</v>
      </c>
      <c r="E52" s="26">
        <f xml:space="preserve"> 'Graduados por Sexo y Modalidad'!L53</f>
        <v>335</v>
      </c>
      <c r="F52" s="26">
        <f t="shared" si="0"/>
        <v>920</v>
      </c>
    </row>
    <row r="53" spans="3:6" ht="15.75" thickBot="1" x14ac:dyDescent="0.25">
      <c r="C53" s="24" t="s">
        <v>44</v>
      </c>
      <c r="D53" s="25">
        <f>'Graduados por Sexo y Modalidad'!I54</f>
        <v>9</v>
      </c>
      <c r="E53" s="26">
        <f xml:space="preserve"> 'Graduados por Sexo y Modalidad'!L54</f>
        <v>6</v>
      </c>
      <c r="F53" s="26">
        <f t="shared" si="0"/>
        <v>15</v>
      </c>
    </row>
    <row r="54" spans="3:6" ht="15.75" thickBot="1" x14ac:dyDescent="0.25">
      <c r="C54" s="24" t="s">
        <v>45</v>
      </c>
      <c r="D54" s="25">
        <f>'Graduados por Sexo y Modalidad'!I55</f>
        <v>211</v>
      </c>
      <c r="E54" s="26">
        <f xml:space="preserve"> 'Graduados por Sexo y Modalidad'!L55</f>
        <v>196</v>
      </c>
      <c r="F54" s="26">
        <f t="shared" si="0"/>
        <v>407</v>
      </c>
    </row>
    <row r="55" spans="3:6" ht="15.75" thickBot="1" x14ac:dyDescent="0.25">
      <c r="C55" s="24" t="s">
        <v>132</v>
      </c>
      <c r="D55" s="25">
        <f>'Graduados por Sexo y Modalidad'!I56</f>
        <v>614</v>
      </c>
      <c r="E55" s="26">
        <f xml:space="preserve"> 'Graduados por Sexo y Modalidad'!L56</f>
        <v>788</v>
      </c>
      <c r="F55" s="26">
        <f t="shared" si="0"/>
        <v>1402</v>
      </c>
    </row>
    <row r="56" spans="3:6" ht="15.75" thickBot="1" x14ac:dyDescent="0.25">
      <c r="C56" s="24" t="s">
        <v>49</v>
      </c>
      <c r="D56" s="25">
        <f>'Graduados por Sexo y Modalidad'!I57</f>
        <v>80</v>
      </c>
      <c r="E56" s="26">
        <f xml:space="preserve"> 'Graduados por Sexo y Modalidad'!L57</f>
        <v>104</v>
      </c>
      <c r="F56" s="26">
        <f t="shared" si="0"/>
        <v>184</v>
      </c>
    </row>
    <row r="57" spans="3:6" ht="15.75" thickBot="1" x14ac:dyDescent="0.25">
      <c r="C57" s="24" t="s">
        <v>51</v>
      </c>
      <c r="D57" s="25">
        <f>'Graduados por Sexo y Modalidad'!I58</f>
        <v>36</v>
      </c>
      <c r="E57" s="26">
        <f xml:space="preserve"> 'Graduados por Sexo y Modalidad'!L58</f>
        <v>37</v>
      </c>
      <c r="F57" s="26">
        <f t="shared" si="0"/>
        <v>73</v>
      </c>
    </row>
    <row r="58" spans="3:6" ht="31.5" customHeight="1" thickBot="1" x14ac:dyDescent="0.25">
      <c r="C58" s="29" t="s">
        <v>71</v>
      </c>
      <c r="D58" s="27">
        <f>SUM(D15:D57)</f>
        <v>8839</v>
      </c>
      <c r="E58" s="28">
        <f>SUM(E15:E57)</f>
        <v>8157</v>
      </c>
      <c r="F58" s="28">
        <f>SUM(F15:F57)</f>
        <v>16996</v>
      </c>
    </row>
    <row r="61" spans="3:6" x14ac:dyDescent="0.2">
      <c r="C61" s="34" t="s">
        <v>124</v>
      </c>
    </row>
    <row r="62" spans="3:6" x14ac:dyDescent="0.2">
      <c r="C62" s="18"/>
    </row>
    <row r="63" spans="3:6" x14ac:dyDescent="0.2">
      <c r="C63" s="22" t="s">
        <v>6</v>
      </c>
    </row>
    <row r="64" spans="3:6" x14ac:dyDescent="0.2">
      <c r="C64" s="22" t="s">
        <v>123</v>
      </c>
    </row>
  </sheetData>
  <sortState ref="C8:F50">
    <sortCondition ref="C7"/>
  </sortState>
  <mergeCells count="1">
    <mergeCell ref="J10:K10"/>
  </mergeCells>
  <pageMargins left="0.7" right="0.7" top="0.75" bottom="0.75" header="0.3" footer="0.3"/>
  <pageSetup paperSize="9" orientation="portrait" verticalDpi="0" r:id="rId1"/>
  <ignoredErrors>
    <ignoredError sqref="D58:F5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Inicio</vt:lpstr>
      <vt:lpstr>Abogados por CCAA</vt:lpstr>
      <vt:lpstr>Abogados por Provincia</vt:lpstr>
      <vt:lpstr>Abogados por Colegios</vt:lpstr>
      <vt:lpstr>Procuradores por Sexo y CCAA</vt:lpstr>
      <vt:lpstr>Procuradores por Sexo y Provinc</vt:lpstr>
      <vt:lpstr>Procuradores por Sexo y Colegio</vt:lpstr>
      <vt:lpstr>Graduados por Sexo y CCAA</vt:lpstr>
      <vt:lpstr>Graduados por Sexo y Colegio</vt:lpstr>
      <vt:lpstr>Graduados por Sexo y Modalidad</vt:lpstr>
      <vt:lpstr>Notarios por CCAA</vt:lpstr>
      <vt:lpstr>Notarios por Provincia</vt:lpstr>
      <vt:lpstr>Registradores por Sexo y CCAA</vt:lpstr>
      <vt:lpstr>Registradores por Sexo y Provin</vt:lpstr>
      <vt:lpstr>Plazas Registradores por CCAA</vt:lpstr>
      <vt:lpstr>Plazas Registradores Provincia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J</cp:lastModifiedBy>
  <dcterms:created xsi:type="dcterms:W3CDTF">2018-08-31T10:59:49Z</dcterms:created>
  <dcterms:modified xsi:type="dcterms:W3CDTF">2021-05-07T08:26:14Z</dcterms:modified>
</cp:coreProperties>
</file>